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10" windowWidth="15180" windowHeight="3780" activeTab="0"/>
  </bookViews>
  <sheets>
    <sheet name="02.02.18" sheetId="1" r:id="rId1"/>
  </sheets>
  <definedNames>
    <definedName name="_xlnm.Print_Area" localSheetId="0">'02.02.18'!$A$1:$Q$68</definedName>
  </definedNames>
  <calcPr fullCalcOnLoad="1"/>
</workbook>
</file>

<file path=xl/sharedStrings.xml><?xml version="1.0" encoding="utf-8"?>
<sst xmlns="http://schemas.openxmlformats.org/spreadsheetml/2006/main" count="138" uniqueCount="116">
  <si>
    <t>02.02.18 Moviment demogràfic</t>
  </si>
  <si>
    <t>Nombre</t>
  </si>
  <si>
    <t>%</t>
  </si>
  <si>
    <t xml:space="preserve">Estat de </t>
  </si>
  <si>
    <t>Saldo</t>
  </si>
  <si>
    <t>procedència/destí</t>
  </si>
  <si>
    <t>Altes</t>
  </si>
  <si>
    <t>Baixes</t>
  </si>
  <si>
    <t>Alemanya</t>
  </si>
  <si>
    <t>Àustria</t>
  </si>
  <si>
    <t>Senegal</t>
  </si>
  <si>
    <t>Bèlgica</t>
  </si>
  <si>
    <t>Bulgària</t>
  </si>
  <si>
    <t>Dinamarca</t>
  </si>
  <si>
    <t>Argentina</t>
  </si>
  <si>
    <t>Finlàndia</t>
  </si>
  <si>
    <t>Bolívia</t>
  </si>
  <si>
    <t>França</t>
  </si>
  <si>
    <t>Brasil</t>
  </si>
  <si>
    <t>Canadà</t>
  </si>
  <si>
    <t>Irlanda</t>
  </si>
  <si>
    <t>Colòmbia</t>
  </si>
  <si>
    <t>Itàlia</t>
  </si>
  <si>
    <t>Cuba</t>
  </si>
  <si>
    <t>Països Baixos</t>
  </si>
  <si>
    <t>El Salvador</t>
  </si>
  <si>
    <t>Polònia</t>
  </si>
  <si>
    <t>Equador</t>
  </si>
  <si>
    <t>Portugal</t>
  </si>
  <si>
    <t>Guatemala</t>
  </si>
  <si>
    <t>Regne Unit</t>
  </si>
  <si>
    <t>Romania</t>
  </si>
  <si>
    <t>Hondures</t>
  </si>
  <si>
    <t>Suècia</t>
  </si>
  <si>
    <t>Mèxic</t>
  </si>
  <si>
    <t>Nicaragua</t>
  </si>
  <si>
    <t>Andorra</t>
  </si>
  <si>
    <t>Paraguai</t>
  </si>
  <si>
    <t>Perú</t>
  </si>
  <si>
    <t>Geòrgia</t>
  </si>
  <si>
    <t>Uruguai</t>
  </si>
  <si>
    <t>Veneçuela</t>
  </si>
  <si>
    <t>Moldàvia</t>
  </si>
  <si>
    <t>Xile</t>
  </si>
  <si>
    <t>Noruega</t>
  </si>
  <si>
    <t>Rússia</t>
  </si>
  <si>
    <t>Índia</t>
  </si>
  <si>
    <t>Suïssa</t>
  </si>
  <si>
    <t>Ucraïna</t>
  </si>
  <si>
    <t>Japó</t>
  </si>
  <si>
    <t>Algèria</t>
  </si>
  <si>
    <t>Pakistan</t>
  </si>
  <si>
    <t>Costa d'Ivori</t>
  </si>
  <si>
    <t>Xina</t>
  </si>
  <si>
    <t>Gàmbia</t>
  </si>
  <si>
    <t>Austràlia</t>
  </si>
  <si>
    <t>Ghana</t>
  </si>
  <si>
    <t>Guinea</t>
  </si>
  <si>
    <t>Unió Europea</t>
  </si>
  <si>
    <t>Mali</t>
  </si>
  <si>
    <t>Resta Europa</t>
  </si>
  <si>
    <t>Marroc</t>
  </si>
  <si>
    <t>Àfrica</t>
  </si>
  <si>
    <t>Amèrica</t>
  </si>
  <si>
    <t>Àsia</t>
  </si>
  <si>
    <t>Oceania</t>
  </si>
  <si>
    <t>Nigèria</t>
  </si>
  <si>
    <t>Total</t>
  </si>
  <si>
    <t>Síria</t>
  </si>
  <si>
    <t>migra.</t>
  </si>
  <si>
    <t>Sàhara Occidental</t>
  </si>
  <si>
    <t>Tailàndia</t>
  </si>
  <si>
    <t>Hongria</t>
  </si>
  <si>
    <t>Singapur</t>
  </si>
  <si>
    <t>Turquia</t>
  </si>
  <si>
    <t>Font: Ajuntament de Sabadell. Gestió de la Informació.</t>
  </si>
  <si>
    <t>República Txeca</t>
  </si>
  <si>
    <t>Estats Units d'Amèrica</t>
  </si>
  <si>
    <t>República Dominicana</t>
  </si>
  <si>
    <t>Panamà</t>
  </si>
  <si>
    <t>Corea</t>
  </si>
  <si>
    <t>Unió dels Emirats Àrabs</t>
  </si>
  <si>
    <t>Costa Rica</t>
  </si>
  <si>
    <t>Filipines</t>
  </si>
  <si>
    <t>Països Àsia S.R.D.E.</t>
  </si>
  <si>
    <t>Bangla Desh</t>
  </si>
  <si>
    <t>Burkina Faso</t>
  </si>
  <si>
    <t>Etiòpia</t>
  </si>
  <si>
    <t>Guinea Equatorial</t>
  </si>
  <si>
    <t>Haití</t>
  </si>
  <si>
    <t>Iran</t>
  </si>
  <si>
    <t>Islànida</t>
  </si>
  <si>
    <t>Israel</t>
  </si>
  <si>
    <t>Mauritània</t>
  </si>
  <si>
    <t>Nova Zelanda</t>
  </si>
  <si>
    <t>Rep. Democràtica del Congo</t>
  </si>
  <si>
    <t>Tunísia</t>
  </si>
  <si>
    <t>Xipre</t>
  </si>
  <si>
    <t>Altes i baixes de Sabadell amb l'estranger. 1/1/2016 a 31/12/2016</t>
  </si>
  <si>
    <t>Afganistan</t>
  </si>
  <si>
    <t>Aràbia Saudita</t>
  </si>
  <si>
    <t>Azerbaidjan</t>
  </si>
  <si>
    <t>Bielorússia</t>
  </si>
  <si>
    <t>Gabon</t>
  </si>
  <si>
    <t>Grècia</t>
  </si>
  <si>
    <t>Indonèsia</t>
  </si>
  <si>
    <t>Kazakhstan</t>
  </si>
  <si>
    <t>Kuwait</t>
  </si>
  <si>
    <t>Letònia</t>
  </si>
  <si>
    <t xml:space="preserve">Líban </t>
  </si>
  <si>
    <t>Lituània</t>
  </si>
  <si>
    <t>Malàisia</t>
  </si>
  <si>
    <t xml:space="preserve">Maldives </t>
  </si>
  <si>
    <t>Níger</t>
  </si>
  <si>
    <t>Qatar</t>
  </si>
  <si>
    <t>Taiwan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</si>
</sst>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0.000"/>
  </numFmts>
  <fonts count="1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3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2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8" fillId="0" borderId="2" xfId="21" applyFont="1" applyFill="1" applyBorder="1" applyAlignment="1">
      <alignment horizontal="left" wrapText="1"/>
      <protection/>
    </xf>
    <xf numFmtId="0" fontId="8" fillId="0" borderId="2" xfId="21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0" fontId="8" fillId="0" borderId="0" xfId="21" applyFont="1" applyFill="1" applyBorder="1" applyAlignment="1">
      <alignment horizontal="right" wrapText="1"/>
      <protection/>
    </xf>
    <xf numFmtId="0" fontId="8" fillId="0" borderId="2" xfId="21" applyFont="1" applyFill="1" applyBorder="1" applyAlignment="1">
      <alignment horizontal="left"/>
      <protection/>
    </xf>
    <xf numFmtId="0" fontId="8" fillId="0" borderId="2" xfId="21" applyFont="1" applyFill="1" applyBorder="1" applyAlignment="1">
      <alignment horizontal="right"/>
      <protection/>
    </xf>
    <xf numFmtId="0" fontId="0" fillId="0" borderId="0" xfId="0" applyAlignment="1">
      <alignment/>
    </xf>
    <xf numFmtId="0" fontId="8" fillId="0" borderId="3" xfId="21" applyFont="1" applyFill="1" applyBorder="1" applyAlignment="1">
      <alignment horizontal="right" wrapText="1"/>
      <protection/>
    </xf>
    <xf numFmtId="0" fontId="8" fillId="0" borderId="4" xfId="21" applyFont="1" applyFill="1" applyBorder="1" applyAlignment="1">
      <alignment horizontal="left" wrapText="1"/>
      <protection/>
    </xf>
    <xf numFmtId="0" fontId="8" fillId="0" borderId="4" xfId="21" applyFont="1" applyFill="1" applyBorder="1" applyAlignment="1">
      <alignment horizontal="right" wrapText="1"/>
      <protection/>
    </xf>
    <xf numFmtId="0" fontId="8" fillId="0" borderId="3" xfId="21" applyFont="1" applyFill="1" applyBorder="1" applyAlignment="1">
      <alignment horizontal="left" wrapText="1"/>
      <protection/>
    </xf>
    <xf numFmtId="0" fontId="8" fillId="0" borderId="0" xfId="0" applyFont="1" applyBorder="1" applyAlignment="1">
      <alignment horizontal="left"/>
    </xf>
    <xf numFmtId="0" fontId="5" fillId="0" borderId="0" xfId="0" applyFont="1" applyFill="1" applyAlignment="1">
      <alignment/>
    </xf>
    <xf numFmtId="2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right"/>
    </xf>
    <xf numFmtId="2" fontId="4" fillId="0" borderId="5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1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4"/>
  <sheetViews>
    <sheetView tabSelected="1" workbookViewId="0" topLeftCell="A1">
      <selection activeCell="M67" sqref="M67"/>
    </sheetView>
  </sheetViews>
  <sheetFormatPr defaultColWidth="11.421875" defaultRowHeight="12.75"/>
  <cols>
    <col min="1" max="1" width="20.28125" style="0" customWidth="1"/>
    <col min="2" max="4" width="5.7109375" style="0" customWidth="1"/>
    <col min="5" max="5" width="0.5625" style="0" customWidth="1"/>
    <col min="6" max="8" width="5.7109375" style="0" customWidth="1"/>
    <col min="9" max="9" width="0.85546875" style="0" customWidth="1"/>
    <col min="10" max="10" width="17.00390625" style="0" customWidth="1"/>
    <col min="11" max="13" width="5.7109375" style="0" customWidth="1"/>
    <col min="14" max="14" width="0.42578125" style="0" customWidth="1"/>
    <col min="15" max="17" width="5.7109375" style="0" customWidth="1"/>
  </cols>
  <sheetData>
    <row r="1" ht="15.75">
      <c r="A1" s="1" t="s">
        <v>0</v>
      </c>
    </row>
    <row r="2" ht="15">
      <c r="A2" s="2" t="s">
        <v>98</v>
      </c>
    </row>
    <row r="3" spans="1:17" ht="12.75">
      <c r="A3" s="3"/>
      <c r="B3" s="4"/>
      <c r="C3" s="4"/>
      <c r="D3" s="4" t="s">
        <v>1</v>
      </c>
      <c r="E3" s="5"/>
      <c r="F3" s="4"/>
      <c r="G3" s="4"/>
      <c r="H3" s="4" t="s">
        <v>2</v>
      </c>
      <c r="I3" s="6"/>
      <c r="J3" s="6"/>
      <c r="K3" s="4"/>
      <c r="L3" s="4"/>
      <c r="M3" s="4" t="s">
        <v>1</v>
      </c>
      <c r="N3" s="5"/>
      <c r="O3" s="4"/>
      <c r="P3" s="4"/>
      <c r="Q3" s="4" t="s">
        <v>2</v>
      </c>
    </row>
    <row r="4" spans="1:17" ht="12.75">
      <c r="A4" s="7" t="s">
        <v>3</v>
      </c>
      <c r="B4" s="5"/>
      <c r="C4" s="5"/>
      <c r="D4" s="5" t="s">
        <v>4</v>
      </c>
      <c r="E4" s="5"/>
      <c r="F4" s="5"/>
      <c r="G4" s="5"/>
      <c r="H4" s="5" t="s">
        <v>4</v>
      </c>
      <c r="I4" s="5"/>
      <c r="J4" s="7" t="s">
        <v>3</v>
      </c>
      <c r="K4" s="5"/>
      <c r="L4" s="5"/>
      <c r="M4" s="5" t="s">
        <v>4</v>
      </c>
      <c r="N4" s="5"/>
      <c r="O4" s="5"/>
      <c r="P4" s="5"/>
      <c r="Q4" s="5" t="s">
        <v>4</v>
      </c>
    </row>
    <row r="5" spans="1:17" ht="12.75">
      <c r="A5" s="7" t="s">
        <v>5</v>
      </c>
      <c r="B5" s="5" t="s">
        <v>6</v>
      </c>
      <c r="C5" s="5" t="s">
        <v>7</v>
      </c>
      <c r="D5" s="5" t="s">
        <v>69</v>
      </c>
      <c r="E5" s="5"/>
      <c r="F5" s="5" t="s">
        <v>6</v>
      </c>
      <c r="G5" s="5" t="s">
        <v>7</v>
      </c>
      <c r="H5" s="5" t="s">
        <v>69</v>
      </c>
      <c r="I5" s="5"/>
      <c r="J5" s="7" t="s">
        <v>5</v>
      </c>
      <c r="K5" s="5" t="s">
        <v>6</v>
      </c>
      <c r="L5" s="5" t="s">
        <v>7</v>
      </c>
      <c r="M5" s="5" t="s">
        <v>69</v>
      </c>
      <c r="N5" s="5"/>
      <c r="O5" s="5" t="s">
        <v>6</v>
      </c>
      <c r="P5" s="5" t="s">
        <v>7</v>
      </c>
      <c r="Q5" s="5" t="s">
        <v>69</v>
      </c>
    </row>
    <row r="6" spans="1:18" ht="12.75">
      <c r="A6" s="17" t="s">
        <v>58</v>
      </c>
      <c r="B6" s="17">
        <f>SUM(B7:B26)</f>
        <v>351</v>
      </c>
      <c r="C6" s="17">
        <f>SUM(C7:C26)</f>
        <v>197</v>
      </c>
      <c r="D6" s="17">
        <f>B6-C6</f>
        <v>154</v>
      </c>
      <c r="E6" s="17"/>
      <c r="F6" s="36">
        <f>B6*100/$K$67</f>
        <v>17.428003972194638</v>
      </c>
      <c r="G6" s="36">
        <f>C6*100/$L$67</f>
        <v>42.73318872017354</v>
      </c>
      <c r="H6" s="36">
        <f>D6*100/$M$67</f>
        <v>9.916291049581455</v>
      </c>
      <c r="I6" s="11"/>
      <c r="J6" s="17" t="s">
        <v>63</v>
      </c>
      <c r="K6" s="17">
        <f>SUM(K7:K28)</f>
        <v>1120</v>
      </c>
      <c r="L6" s="17">
        <f>SUM(L7:L28)</f>
        <v>162</v>
      </c>
      <c r="M6" s="17">
        <f>K6-L6</f>
        <v>958</v>
      </c>
      <c r="N6" s="38"/>
      <c r="O6" s="36">
        <f aca="true" t="shared" si="0" ref="O6:O37">K6*100/$K$67</f>
        <v>55.61072492552135</v>
      </c>
      <c r="P6" s="36">
        <f aca="true" t="shared" si="1" ref="P6:P37">L6*100/$L$67</f>
        <v>35.140997830802604</v>
      </c>
      <c r="Q6" s="36">
        <f aca="true" t="shared" si="2" ref="Q6:Q37">M6*100/$M$67</f>
        <v>61.687057308435286</v>
      </c>
      <c r="R6" s="50"/>
    </row>
    <row r="7" spans="1:21" ht="12" customHeight="1">
      <c r="A7" s="8" t="s">
        <v>8</v>
      </c>
      <c r="B7" s="8">
        <v>25</v>
      </c>
      <c r="C7" s="8">
        <v>53</v>
      </c>
      <c r="D7" s="8">
        <f aca="true" t="shared" si="3" ref="D7:D56">B7-C7</f>
        <v>-28</v>
      </c>
      <c r="E7" s="8"/>
      <c r="F7" s="19">
        <f aca="true" t="shared" si="4" ref="F7:F56">B7*100/$K$67</f>
        <v>1.2413108242303872</v>
      </c>
      <c r="G7" s="19">
        <f aca="true" t="shared" si="5" ref="G7:G56">C7*100/$L$67</f>
        <v>11.496746203904555</v>
      </c>
      <c r="H7" s="19">
        <f aca="true" t="shared" si="6" ref="H7:H56">D7*100/$M$67</f>
        <v>-1.80296200901481</v>
      </c>
      <c r="I7" s="11"/>
      <c r="J7" s="8" t="s">
        <v>14</v>
      </c>
      <c r="K7" s="8">
        <v>65</v>
      </c>
      <c r="L7" s="8">
        <v>14</v>
      </c>
      <c r="M7" s="8">
        <f aca="true" t="shared" si="7" ref="M7:M65">K7-L7</f>
        <v>51</v>
      </c>
      <c r="N7" s="10"/>
      <c r="O7" s="19">
        <f t="shared" si="0"/>
        <v>3.227408142999007</v>
      </c>
      <c r="P7" s="19">
        <f t="shared" si="1"/>
        <v>3.036876355748373</v>
      </c>
      <c r="Q7" s="19">
        <f t="shared" si="2"/>
        <v>3.2839665164198326</v>
      </c>
      <c r="U7" s="13"/>
    </row>
    <row r="8" spans="1:21" ht="12.75">
      <c r="A8" s="8" t="s">
        <v>9</v>
      </c>
      <c r="B8" s="8">
        <v>2</v>
      </c>
      <c r="C8" s="8">
        <v>2</v>
      </c>
      <c r="D8" s="8">
        <f t="shared" si="3"/>
        <v>0</v>
      </c>
      <c r="E8" s="8"/>
      <c r="F8" s="19">
        <f t="shared" si="4"/>
        <v>0.09930486593843098</v>
      </c>
      <c r="G8" s="19">
        <f t="shared" si="5"/>
        <v>0.43383947939262474</v>
      </c>
      <c r="H8" s="19">
        <f t="shared" si="6"/>
        <v>0</v>
      </c>
      <c r="I8" s="11"/>
      <c r="J8" s="8" t="s">
        <v>16</v>
      </c>
      <c r="K8" s="8">
        <v>78</v>
      </c>
      <c r="L8" s="8">
        <v>29</v>
      </c>
      <c r="M8" s="8">
        <f t="shared" si="7"/>
        <v>49</v>
      </c>
      <c r="N8" s="9"/>
      <c r="O8" s="19">
        <f t="shared" si="0"/>
        <v>3.872889771598808</v>
      </c>
      <c r="P8" s="19">
        <f t="shared" si="1"/>
        <v>6.290672451193059</v>
      </c>
      <c r="Q8" s="19">
        <f t="shared" si="2"/>
        <v>3.1551835157759176</v>
      </c>
      <c r="U8" s="13"/>
    </row>
    <row r="9" spans="1:21" ht="12.75">
      <c r="A9" s="8" t="s">
        <v>11</v>
      </c>
      <c r="B9" s="8">
        <v>4</v>
      </c>
      <c r="C9" s="8">
        <v>8</v>
      </c>
      <c r="D9" s="8">
        <f t="shared" si="3"/>
        <v>-4</v>
      </c>
      <c r="E9" s="8"/>
      <c r="F9" s="19">
        <f t="shared" si="4"/>
        <v>0.19860973187686196</v>
      </c>
      <c r="G9" s="19">
        <f t="shared" si="5"/>
        <v>1.735357917570499</v>
      </c>
      <c r="H9" s="19">
        <f t="shared" si="6"/>
        <v>-0.25756600128783</v>
      </c>
      <c r="I9" s="11"/>
      <c r="J9" s="8" t="s">
        <v>18</v>
      </c>
      <c r="K9" s="8">
        <v>132</v>
      </c>
      <c r="L9" s="8">
        <v>2</v>
      </c>
      <c r="M9" s="8">
        <f t="shared" si="7"/>
        <v>130</v>
      </c>
      <c r="N9" s="9"/>
      <c r="O9" s="19">
        <f t="shared" si="0"/>
        <v>6.554121151936445</v>
      </c>
      <c r="P9" s="19">
        <f t="shared" si="1"/>
        <v>0.43383947939262474</v>
      </c>
      <c r="Q9" s="19">
        <f t="shared" si="2"/>
        <v>8.370895041854475</v>
      </c>
      <c r="U9" s="13"/>
    </row>
    <row r="10" spans="1:21" ht="12.75">
      <c r="A10" s="8" t="s">
        <v>12</v>
      </c>
      <c r="B10" s="8">
        <v>17</v>
      </c>
      <c r="C10" s="8">
        <v>4</v>
      </c>
      <c r="D10" s="8">
        <f t="shared" si="3"/>
        <v>13</v>
      </c>
      <c r="E10" s="8"/>
      <c r="F10" s="19">
        <f t="shared" si="4"/>
        <v>0.8440913604766633</v>
      </c>
      <c r="G10" s="19">
        <f t="shared" si="5"/>
        <v>0.8676789587852495</v>
      </c>
      <c r="H10" s="19">
        <f t="shared" si="6"/>
        <v>0.8370895041854475</v>
      </c>
      <c r="I10" s="11"/>
      <c r="J10" s="8" t="s">
        <v>19</v>
      </c>
      <c r="K10" s="8">
        <v>1</v>
      </c>
      <c r="L10" s="8">
        <v>1</v>
      </c>
      <c r="M10" s="8">
        <f t="shared" si="7"/>
        <v>0</v>
      </c>
      <c r="N10" s="9"/>
      <c r="O10" s="19">
        <f t="shared" si="0"/>
        <v>0.04965243296921549</v>
      </c>
      <c r="P10" s="19">
        <f t="shared" si="1"/>
        <v>0.21691973969631237</v>
      </c>
      <c r="Q10" s="19">
        <f t="shared" si="2"/>
        <v>0</v>
      </c>
      <c r="U10" s="13"/>
    </row>
    <row r="11" spans="1:21" ht="12.75">
      <c r="A11" s="8" t="s">
        <v>13</v>
      </c>
      <c r="B11" s="8">
        <v>0</v>
      </c>
      <c r="C11" s="8">
        <v>1</v>
      </c>
      <c r="D11" s="8">
        <f t="shared" si="3"/>
        <v>-1</v>
      </c>
      <c r="E11" s="8"/>
      <c r="F11" s="19">
        <f t="shared" si="4"/>
        <v>0</v>
      </c>
      <c r="G11" s="19">
        <f t="shared" si="5"/>
        <v>0.21691973969631237</v>
      </c>
      <c r="H11" s="19">
        <f t="shared" si="6"/>
        <v>-0.0643915003219575</v>
      </c>
      <c r="I11" s="11"/>
      <c r="J11" s="8" t="s">
        <v>21</v>
      </c>
      <c r="K11" s="8">
        <v>112</v>
      </c>
      <c r="L11" s="8">
        <v>20</v>
      </c>
      <c r="M11" s="8">
        <f t="shared" si="7"/>
        <v>92</v>
      </c>
      <c r="N11" s="9"/>
      <c r="O11" s="19">
        <f t="shared" si="0"/>
        <v>5.561072492552135</v>
      </c>
      <c r="P11" s="19">
        <f t="shared" si="1"/>
        <v>4.3383947939262475</v>
      </c>
      <c r="Q11" s="19">
        <f t="shared" si="2"/>
        <v>5.92401802962009</v>
      </c>
      <c r="U11" s="13"/>
    </row>
    <row r="12" spans="1:21" ht="12.75">
      <c r="A12" s="37" t="s">
        <v>15</v>
      </c>
      <c r="B12" s="8">
        <v>2</v>
      </c>
      <c r="C12" s="8">
        <v>0</v>
      </c>
      <c r="D12" s="8">
        <f t="shared" si="3"/>
        <v>2</v>
      </c>
      <c r="E12" s="8"/>
      <c r="F12" s="19">
        <f t="shared" si="4"/>
        <v>0.09930486593843098</v>
      </c>
      <c r="G12" s="19">
        <f t="shared" si="5"/>
        <v>0</v>
      </c>
      <c r="H12" s="19">
        <f t="shared" si="6"/>
        <v>0.128783000643915</v>
      </c>
      <c r="I12" s="11"/>
      <c r="J12" s="8" t="s">
        <v>82</v>
      </c>
      <c r="K12" s="8">
        <v>2</v>
      </c>
      <c r="L12" s="8">
        <v>0</v>
      </c>
      <c r="M12" s="8">
        <f t="shared" si="7"/>
        <v>2</v>
      </c>
      <c r="N12" s="9"/>
      <c r="O12" s="19">
        <f t="shared" si="0"/>
        <v>0.09930486593843098</v>
      </c>
      <c r="P12" s="19">
        <f t="shared" si="1"/>
        <v>0</v>
      </c>
      <c r="Q12" s="19">
        <f t="shared" si="2"/>
        <v>0.128783000643915</v>
      </c>
      <c r="U12" s="13"/>
    </row>
    <row r="13" spans="1:21" ht="12.75">
      <c r="A13" s="37" t="s">
        <v>17</v>
      </c>
      <c r="B13" s="8">
        <v>42</v>
      </c>
      <c r="C13" s="8">
        <v>49</v>
      </c>
      <c r="D13" s="8">
        <f t="shared" si="3"/>
        <v>-7</v>
      </c>
      <c r="E13" s="8"/>
      <c r="F13" s="19">
        <f t="shared" si="4"/>
        <v>2.0854021847070507</v>
      </c>
      <c r="G13" s="19">
        <f t="shared" si="5"/>
        <v>10.629067245119305</v>
      </c>
      <c r="H13" s="19">
        <f t="shared" si="6"/>
        <v>-0.4507405022537025</v>
      </c>
      <c r="I13" s="11"/>
      <c r="J13" s="37" t="s">
        <v>23</v>
      </c>
      <c r="K13" s="8">
        <v>27</v>
      </c>
      <c r="L13" s="8">
        <v>7</v>
      </c>
      <c r="M13" s="8">
        <f t="shared" si="7"/>
        <v>20</v>
      </c>
      <c r="N13" s="9"/>
      <c r="O13" s="19">
        <f t="shared" si="0"/>
        <v>1.3406156901688182</v>
      </c>
      <c r="P13" s="19">
        <f t="shared" si="1"/>
        <v>1.5184381778741864</v>
      </c>
      <c r="Q13" s="19">
        <f t="shared" si="2"/>
        <v>1.2878300064391501</v>
      </c>
      <c r="U13" s="13"/>
    </row>
    <row r="14" spans="1:21" ht="12.75">
      <c r="A14" s="37" t="s">
        <v>104</v>
      </c>
      <c r="B14" s="8">
        <v>1</v>
      </c>
      <c r="C14" s="8">
        <v>1</v>
      </c>
      <c r="D14" s="8">
        <f t="shared" si="3"/>
        <v>0</v>
      </c>
      <c r="E14" s="8"/>
      <c r="F14" s="19">
        <f t="shared" si="4"/>
        <v>0.04965243296921549</v>
      </c>
      <c r="G14" s="19">
        <f t="shared" si="5"/>
        <v>0.21691973969631237</v>
      </c>
      <c r="H14" s="19">
        <f t="shared" si="6"/>
        <v>0</v>
      </c>
      <c r="I14" s="11"/>
      <c r="J14" s="37" t="s">
        <v>25</v>
      </c>
      <c r="K14" s="8">
        <v>10</v>
      </c>
      <c r="L14" s="8">
        <v>2</v>
      </c>
      <c r="M14" s="8">
        <f t="shared" si="7"/>
        <v>8</v>
      </c>
      <c r="N14" s="9"/>
      <c r="O14" s="19">
        <f t="shared" si="0"/>
        <v>0.49652432969215493</v>
      </c>
      <c r="P14" s="19">
        <f t="shared" si="1"/>
        <v>0.43383947939262474</v>
      </c>
      <c r="Q14" s="19">
        <f t="shared" si="2"/>
        <v>0.51513200257566</v>
      </c>
      <c r="U14" s="13"/>
    </row>
    <row r="15" spans="1:21" ht="12.75">
      <c r="A15" s="8" t="s">
        <v>72</v>
      </c>
      <c r="B15" s="8">
        <v>2</v>
      </c>
      <c r="C15" s="8">
        <v>1</v>
      </c>
      <c r="D15" s="8">
        <f t="shared" si="3"/>
        <v>1</v>
      </c>
      <c r="E15" s="8"/>
      <c r="F15" s="19">
        <f t="shared" si="4"/>
        <v>0.09930486593843098</v>
      </c>
      <c r="G15" s="19">
        <f t="shared" si="5"/>
        <v>0.21691973969631237</v>
      </c>
      <c r="H15" s="19">
        <f t="shared" si="6"/>
        <v>0.0643915003219575</v>
      </c>
      <c r="I15" s="11"/>
      <c r="J15" s="8" t="s">
        <v>27</v>
      </c>
      <c r="K15" s="8">
        <v>84</v>
      </c>
      <c r="L15" s="8">
        <v>18</v>
      </c>
      <c r="M15" s="8">
        <f t="shared" si="7"/>
        <v>66</v>
      </c>
      <c r="N15" s="9"/>
      <c r="O15" s="19">
        <f t="shared" si="0"/>
        <v>4.1708043694141015</v>
      </c>
      <c r="P15" s="19">
        <f t="shared" si="1"/>
        <v>3.9045553145336225</v>
      </c>
      <c r="Q15" s="19">
        <f t="shared" si="2"/>
        <v>4.249839021249195</v>
      </c>
      <c r="U15" s="13"/>
    </row>
    <row r="16" spans="1:21" ht="12.75">
      <c r="A16" s="8" t="s">
        <v>20</v>
      </c>
      <c r="B16" s="8">
        <v>2</v>
      </c>
      <c r="C16" s="8">
        <v>2</v>
      </c>
      <c r="D16" s="8">
        <f t="shared" si="3"/>
        <v>0</v>
      </c>
      <c r="E16" s="8"/>
      <c r="F16" s="19">
        <f t="shared" si="4"/>
        <v>0.09930486593843098</v>
      </c>
      <c r="G16" s="19">
        <f t="shared" si="5"/>
        <v>0.43383947939262474</v>
      </c>
      <c r="H16" s="19">
        <f t="shared" si="6"/>
        <v>0</v>
      </c>
      <c r="I16" s="11"/>
      <c r="J16" s="15" t="s">
        <v>77</v>
      </c>
      <c r="K16" s="8">
        <v>35</v>
      </c>
      <c r="L16" s="8">
        <v>30</v>
      </c>
      <c r="M16" s="8">
        <f t="shared" si="7"/>
        <v>5</v>
      </c>
      <c r="N16" s="9"/>
      <c r="O16" s="19">
        <f t="shared" si="0"/>
        <v>1.7378351539225423</v>
      </c>
      <c r="P16" s="19">
        <f t="shared" si="1"/>
        <v>6.507592190889371</v>
      </c>
      <c r="Q16" s="19">
        <f t="shared" si="2"/>
        <v>0.32195750160978753</v>
      </c>
      <c r="U16" s="13"/>
    </row>
    <row r="17" spans="1:21" ht="12.75">
      <c r="A17" s="8" t="s">
        <v>22</v>
      </c>
      <c r="B17" s="8">
        <v>53</v>
      </c>
      <c r="C17" s="8">
        <v>6</v>
      </c>
      <c r="D17" s="8">
        <f t="shared" si="3"/>
        <v>47</v>
      </c>
      <c r="E17" s="8"/>
      <c r="F17" s="19">
        <f t="shared" si="4"/>
        <v>2.6315789473684212</v>
      </c>
      <c r="G17" s="19">
        <f t="shared" si="5"/>
        <v>1.3015184381778742</v>
      </c>
      <c r="H17" s="19">
        <f t="shared" si="6"/>
        <v>3.0264005151320026</v>
      </c>
      <c r="I17" s="11"/>
      <c r="J17" s="37" t="s">
        <v>29</v>
      </c>
      <c r="K17" s="8">
        <v>3</v>
      </c>
      <c r="L17" s="8">
        <v>0</v>
      </c>
      <c r="M17" s="8">
        <f t="shared" si="7"/>
        <v>3</v>
      </c>
      <c r="N17" s="9"/>
      <c r="O17" s="19">
        <f t="shared" si="0"/>
        <v>0.14895729890764647</v>
      </c>
      <c r="P17" s="19">
        <f t="shared" si="1"/>
        <v>0</v>
      </c>
      <c r="Q17" s="19">
        <f t="shared" si="2"/>
        <v>0.1931745009658725</v>
      </c>
      <c r="U17" s="13"/>
    </row>
    <row r="18" spans="1:21" ht="12.75">
      <c r="A18" s="8" t="s">
        <v>108</v>
      </c>
      <c r="B18" s="8">
        <v>1</v>
      </c>
      <c r="C18" s="8">
        <v>0</v>
      </c>
      <c r="D18" s="8">
        <f t="shared" si="3"/>
        <v>1</v>
      </c>
      <c r="E18" s="8"/>
      <c r="F18" s="19">
        <f t="shared" si="4"/>
        <v>0.04965243296921549</v>
      </c>
      <c r="G18" s="19">
        <f t="shared" si="5"/>
        <v>0</v>
      </c>
      <c r="H18" s="19">
        <f t="shared" si="6"/>
        <v>0.0643915003219575</v>
      </c>
      <c r="I18" s="11"/>
      <c r="J18" s="37" t="s">
        <v>89</v>
      </c>
      <c r="K18" s="8">
        <v>1</v>
      </c>
      <c r="L18" s="8">
        <v>0</v>
      </c>
      <c r="M18" s="8">
        <f t="shared" si="7"/>
        <v>1</v>
      </c>
      <c r="N18" s="9"/>
      <c r="O18" s="19">
        <f t="shared" si="0"/>
        <v>0.04965243296921549</v>
      </c>
      <c r="P18" s="19">
        <f t="shared" si="1"/>
        <v>0</v>
      </c>
      <c r="Q18" s="19">
        <f t="shared" si="2"/>
        <v>0.0643915003219575</v>
      </c>
      <c r="U18" s="13"/>
    </row>
    <row r="19" spans="1:21" ht="12.75">
      <c r="A19" s="8" t="s">
        <v>110</v>
      </c>
      <c r="B19" s="8">
        <v>1</v>
      </c>
      <c r="C19" s="8">
        <v>0</v>
      </c>
      <c r="D19" s="8">
        <f t="shared" si="3"/>
        <v>1</v>
      </c>
      <c r="E19" s="8"/>
      <c r="F19" s="19">
        <f t="shared" si="4"/>
        <v>0.04965243296921549</v>
      </c>
      <c r="G19" s="19">
        <f t="shared" si="5"/>
        <v>0</v>
      </c>
      <c r="H19" s="19">
        <f t="shared" si="6"/>
        <v>0.0643915003219575</v>
      </c>
      <c r="I19" s="11"/>
      <c r="J19" s="15" t="s">
        <v>32</v>
      </c>
      <c r="K19" s="8">
        <v>127</v>
      </c>
      <c r="L19" s="8">
        <v>3</v>
      </c>
      <c r="M19" s="8">
        <f t="shared" si="7"/>
        <v>124</v>
      </c>
      <c r="N19" s="9"/>
      <c r="O19" s="19">
        <f t="shared" si="0"/>
        <v>6.305858987090367</v>
      </c>
      <c r="P19" s="19">
        <f t="shared" si="1"/>
        <v>0.6507592190889371</v>
      </c>
      <c r="Q19" s="19">
        <f t="shared" si="2"/>
        <v>7.98454603992273</v>
      </c>
      <c r="U19" s="13"/>
    </row>
    <row r="20" spans="1:21" ht="12.75">
      <c r="A20" s="8" t="s">
        <v>24</v>
      </c>
      <c r="B20" s="8">
        <v>9</v>
      </c>
      <c r="C20" s="8">
        <v>6</v>
      </c>
      <c r="D20" s="8">
        <f t="shared" si="3"/>
        <v>3</v>
      </c>
      <c r="E20" s="8"/>
      <c r="F20" s="19">
        <f t="shared" si="4"/>
        <v>0.4468718967229394</v>
      </c>
      <c r="G20" s="19">
        <f t="shared" si="5"/>
        <v>1.3015184381778742</v>
      </c>
      <c r="H20" s="19">
        <f t="shared" si="6"/>
        <v>0.1931745009658725</v>
      </c>
      <c r="I20" s="11"/>
      <c r="J20" s="15" t="s">
        <v>34</v>
      </c>
      <c r="K20" s="8">
        <v>30</v>
      </c>
      <c r="L20" s="8">
        <v>10</v>
      </c>
      <c r="M20" s="8">
        <f t="shared" si="7"/>
        <v>20</v>
      </c>
      <c r="N20" s="9"/>
      <c r="O20" s="19">
        <f t="shared" si="0"/>
        <v>1.4895729890764648</v>
      </c>
      <c r="P20" s="19">
        <f t="shared" si="1"/>
        <v>2.1691973969631237</v>
      </c>
      <c r="Q20" s="19">
        <f t="shared" si="2"/>
        <v>1.2878300064391501</v>
      </c>
      <c r="U20" s="13"/>
    </row>
    <row r="21" spans="1:21" ht="12.75">
      <c r="A21" s="8" t="s">
        <v>26</v>
      </c>
      <c r="B21" s="8">
        <v>2</v>
      </c>
      <c r="C21" s="8">
        <v>2</v>
      </c>
      <c r="D21" s="8">
        <f t="shared" si="3"/>
        <v>0</v>
      </c>
      <c r="E21" s="8"/>
      <c r="F21" s="19">
        <f t="shared" si="4"/>
        <v>0.09930486593843098</v>
      </c>
      <c r="G21" s="19">
        <f t="shared" si="5"/>
        <v>0.43383947939262474</v>
      </c>
      <c r="H21" s="19">
        <f t="shared" si="6"/>
        <v>0</v>
      </c>
      <c r="I21" s="11"/>
      <c r="J21" s="15" t="s">
        <v>35</v>
      </c>
      <c r="K21" s="8">
        <v>8</v>
      </c>
      <c r="L21" s="8">
        <v>1</v>
      </c>
      <c r="M21" s="8">
        <f t="shared" si="7"/>
        <v>7</v>
      </c>
      <c r="N21" s="9"/>
      <c r="O21" s="19">
        <f t="shared" si="0"/>
        <v>0.3972194637537239</v>
      </c>
      <c r="P21" s="19">
        <f t="shared" si="1"/>
        <v>0.21691973969631237</v>
      </c>
      <c r="Q21" s="19">
        <f t="shared" si="2"/>
        <v>0.4507405022537025</v>
      </c>
      <c r="U21" s="13"/>
    </row>
    <row r="22" spans="1:21" ht="12.75">
      <c r="A22" s="8" t="s">
        <v>28</v>
      </c>
      <c r="B22" s="8">
        <v>30</v>
      </c>
      <c r="C22" s="8">
        <v>3</v>
      </c>
      <c r="D22" s="8">
        <f t="shared" si="3"/>
        <v>27</v>
      </c>
      <c r="E22" s="8"/>
      <c r="F22" s="19">
        <f t="shared" si="4"/>
        <v>1.4895729890764648</v>
      </c>
      <c r="G22" s="19">
        <f t="shared" si="5"/>
        <v>0.6507592190889371</v>
      </c>
      <c r="H22" s="19">
        <f t="shared" si="6"/>
        <v>1.7385705086928525</v>
      </c>
      <c r="I22" s="11"/>
      <c r="J22" s="15" t="s">
        <v>79</v>
      </c>
      <c r="K22" s="8">
        <v>3</v>
      </c>
      <c r="L22" s="8">
        <v>0</v>
      </c>
      <c r="M22" s="8">
        <f t="shared" si="7"/>
        <v>3</v>
      </c>
      <c r="N22" s="9"/>
      <c r="O22" s="19">
        <f t="shared" si="0"/>
        <v>0.14895729890764647</v>
      </c>
      <c r="P22" s="19">
        <f t="shared" si="1"/>
        <v>0</v>
      </c>
      <c r="Q22" s="19">
        <f t="shared" si="2"/>
        <v>0.1931745009658725</v>
      </c>
      <c r="U22" s="13"/>
    </row>
    <row r="23" spans="1:21" ht="12.75">
      <c r="A23" s="8" t="s">
        <v>30</v>
      </c>
      <c r="B23" s="8">
        <v>35</v>
      </c>
      <c r="C23" s="8">
        <v>44</v>
      </c>
      <c r="D23" s="8">
        <f t="shared" si="3"/>
        <v>-9</v>
      </c>
      <c r="E23" s="8"/>
      <c r="F23" s="19">
        <f t="shared" si="4"/>
        <v>1.7378351539225423</v>
      </c>
      <c r="G23" s="19">
        <f t="shared" si="5"/>
        <v>9.544468546637743</v>
      </c>
      <c r="H23" s="19">
        <f t="shared" si="6"/>
        <v>-0.5795235028976176</v>
      </c>
      <c r="I23" s="11"/>
      <c r="J23" s="37" t="s">
        <v>37</v>
      </c>
      <c r="K23" s="8">
        <v>86</v>
      </c>
      <c r="L23" s="8">
        <v>4</v>
      </c>
      <c r="M23" s="8">
        <f t="shared" si="7"/>
        <v>82</v>
      </c>
      <c r="N23" s="9"/>
      <c r="O23" s="19">
        <f t="shared" si="0"/>
        <v>4.270109235352532</v>
      </c>
      <c r="P23" s="19">
        <f t="shared" si="1"/>
        <v>0.8676789587852495</v>
      </c>
      <c r="Q23" s="19">
        <f t="shared" si="2"/>
        <v>5.280103026400515</v>
      </c>
      <c r="U23" s="13"/>
    </row>
    <row r="24" spans="1:21" ht="12.75">
      <c r="A24" s="8" t="s">
        <v>76</v>
      </c>
      <c r="B24" s="8">
        <v>1</v>
      </c>
      <c r="C24" s="8">
        <v>0</v>
      </c>
      <c r="D24" s="8">
        <f t="shared" si="3"/>
        <v>1</v>
      </c>
      <c r="E24" s="8"/>
      <c r="F24" s="19">
        <f t="shared" si="4"/>
        <v>0.04965243296921549</v>
      </c>
      <c r="G24" s="19">
        <f t="shared" si="5"/>
        <v>0</v>
      </c>
      <c r="H24" s="19">
        <f t="shared" si="6"/>
        <v>0.0643915003219575</v>
      </c>
      <c r="I24" s="11"/>
      <c r="J24" s="37" t="s">
        <v>38</v>
      </c>
      <c r="K24" s="8">
        <v>38</v>
      </c>
      <c r="L24" s="8">
        <v>6</v>
      </c>
      <c r="M24" s="8">
        <f t="shared" si="7"/>
        <v>32</v>
      </c>
      <c r="N24" s="9"/>
      <c r="O24" s="19">
        <f t="shared" si="0"/>
        <v>1.8867924528301887</v>
      </c>
      <c r="P24" s="19">
        <f t="shared" si="1"/>
        <v>1.3015184381778742</v>
      </c>
      <c r="Q24" s="19">
        <f t="shared" si="2"/>
        <v>2.06052801030264</v>
      </c>
      <c r="U24" s="13"/>
    </row>
    <row r="25" spans="1:21" ht="12.75">
      <c r="A25" s="8" t="s">
        <v>31</v>
      </c>
      <c r="B25" s="8">
        <v>117</v>
      </c>
      <c r="C25" s="8">
        <v>13</v>
      </c>
      <c r="D25" s="8">
        <f t="shared" si="3"/>
        <v>104</v>
      </c>
      <c r="E25" s="8"/>
      <c r="F25" s="19">
        <f t="shared" si="4"/>
        <v>5.809334657398212</v>
      </c>
      <c r="G25" s="19">
        <f t="shared" si="5"/>
        <v>2.819956616052061</v>
      </c>
      <c r="H25" s="19">
        <f t="shared" si="6"/>
        <v>6.69671603348358</v>
      </c>
      <c r="I25" s="11"/>
      <c r="J25" s="37" t="s">
        <v>78</v>
      </c>
      <c r="K25" s="8">
        <v>55</v>
      </c>
      <c r="L25" s="8">
        <v>4</v>
      </c>
      <c r="M25" s="8">
        <f t="shared" si="7"/>
        <v>51</v>
      </c>
      <c r="N25" s="9"/>
      <c r="O25" s="19">
        <f t="shared" si="0"/>
        <v>2.730883813306852</v>
      </c>
      <c r="P25" s="19">
        <f t="shared" si="1"/>
        <v>0.8676789587852495</v>
      </c>
      <c r="Q25" s="19">
        <f t="shared" si="2"/>
        <v>3.2839665164198326</v>
      </c>
      <c r="U25" s="13"/>
    </row>
    <row r="26" spans="1:21" ht="12.75">
      <c r="A26" s="16" t="s">
        <v>33</v>
      </c>
      <c r="B26" s="8">
        <v>5</v>
      </c>
      <c r="C26" s="8">
        <v>2</v>
      </c>
      <c r="D26" s="8">
        <f t="shared" si="3"/>
        <v>3</v>
      </c>
      <c r="E26" s="8"/>
      <c r="F26" s="19">
        <f t="shared" si="4"/>
        <v>0.24826216484607747</v>
      </c>
      <c r="G26" s="19">
        <f t="shared" si="5"/>
        <v>0.43383947939262474</v>
      </c>
      <c r="H26" s="19">
        <f t="shared" si="6"/>
        <v>0.1931745009658725</v>
      </c>
      <c r="I26" s="11"/>
      <c r="J26" s="15" t="s">
        <v>40</v>
      </c>
      <c r="K26" s="8">
        <v>28</v>
      </c>
      <c r="L26" s="8">
        <v>3</v>
      </c>
      <c r="M26" s="8">
        <f t="shared" si="7"/>
        <v>25</v>
      </c>
      <c r="N26" s="12"/>
      <c r="O26" s="19">
        <f t="shared" si="0"/>
        <v>1.3902681231380338</v>
      </c>
      <c r="P26" s="19">
        <f t="shared" si="1"/>
        <v>0.6507592190889371</v>
      </c>
      <c r="Q26" s="19">
        <f t="shared" si="2"/>
        <v>1.6097875080489374</v>
      </c>
      <c r="U26" s="13"/>
    </row>
    <row r="27" spans="1:21" ht="12.75">
      <c r="A27" s="18" t="s">
        <v>60</v>
      </c>
      <c r="B27" s="17">
        <f>SUM(B28:B37)</f>
        <v>94</v>
      </c>
      <c r="C27" s="17">
        <f>SUM(C28:C37)</f>
        <v>47</v>
      </c>
      <c r="D27" s="17">
        <f t="shared" si="3"/>
        <v>47</v>
      </c>
      <c r="E27" s="8"/>
      <c r="F27" s="36">
        <f t="shared" si="4"/>
        <v>4.667328699106256</v>
      </c>
      <c r="G27" s="36">
        <f t="shared" si="5"/>
        <v>10.195227765726681</v>
      </c>
      <c r="H27" s="36">
        <f t="shared" si="6"/>
        <v>3.0264005151320026</v>
      </c>
      <c r="I27" s="11"/>
      <c r="J27" s="8" t="s">
        <v>41</v>
      </c>
      <c r="K27" s="8">
        <v>161</v>
      </c>
      <c r="L27" s="8">
        <v>4</v>
      </c>
      <c r="M27" s="8">
        <f t="shared" si="7"/>
        <v>157</v>
      </c>
      <c r="N27" s="41"/>
      <c r="O27" s="19">
        <f t="shared" si="0"/>
        <v>7.994041708043694</v>
      </c>
      <c r="P27" s="19">
        <f t="shared" si="1"/>
        <v>0.8676789587852495</v>
      </c>
      <c r="Q27" s="19">
        <f t="shared" si="2"/>
        <v>10.109465550547327</v>
      </c>
      <c r="U27" s="13"/>
    </row>
    <row r="28" spans="1:21" ht="12.75">
      <c r="A28" s="15" t="s">
        <v>36</v>
      </c>
      <c r="B28" s="8">
        <v>8</v>
      </c>
      <c r="C28" s="8">
        <v>13</v>
      </c>
      <c r="D28" s="8">
        <f t="shared" si="3"/>
        <v>-5</v>
      </c>
      <c r="E28" s="8"/>
      <c r="F28" s="19">
        <f t="shared" si="4"/>
        <v>0.3972194637537239</v>
      </c>
      <c r="G28" s="19">
        <f t="shared" si="5"/>
        <v>2.819956616052061</v>
      </c>
      <c r="H28" s="19">
        <f t="shared" si="6"/>
        <v>-0.32195750160978753</v>
      </c>
      <c r="I28" s="11"/>
      <c r="J28" s="16" t="s">
        <v>43</v>
      </c>
      <c r="K28" s="8">
        <v>34</v>
      </c>
      <c r="L28" s="8">
        <v>4</v>
      </c>
      <c r="M28" s="8">
        <f t="shared" si="7"/>
        <v>30</v>
      </c>
      <c r="N28" s="39"/>
      <c r="O28" s="19">
        <f t="shared" si="0"/>
        <v>1.6881827209533267</v>
      </c>
      <c r="P28" s="19">
        <f t="shared" si="1"/>
        <v>0.8676789587852495</v>
      </c>
      <c r="Q28" s="19">
        <f t="shared" si="2"/>
        <v>1.931745009658725</v>
      </c>
      <c r="U28" s="13"/>
    </row>
    <row r="29" spans="1:21" ht="12.75">
      <c r="A29" s="15" t="s">
        <v>102</v>
      </c>
      <c r="B29" s="8">
        <v>1</v>
      </c>
      <c r="C29" s="8">
        <v>0</v>
      </c>
      <c r="D29" s="8">
        <f t="shared" si="3"/>
        <v>1</v>
      </c>
      <c r="E29" s="8"/>
      <c r="F29" s="19">
        <f t="shared" si="4"/>
        <v>0.04965243296921549</v>
      </c>
      <c r="G29" s="19">
        <f t="shared" si="5"/>
        <v>0</v>
      </c>
      <c r="H29" s="19">
        <f t="shared" si="6"/>
        <v>0.0643915003219575</v>
      </c>
      <c r="I29" s="11"/>
      <c r="J29" s="17" t="s">
        <v>64</v>
      </c>
      <c r="K29" s="17">
        <f>SUM(K30:K55)</f>
        <v>190</v>
      </c>
      <c r="L29" s="17">
        <f>SUM(L30:L55)</f>
        <v>39</v>
      </c>
      <c r="M29" s="17">
        <f t="shared" si="7"/>
        <v>151</v>
      </c>
      <c r="N29" s="39"/>
      <c r="O29" s="36">
        <f t="shared" si="0"/>
        <v>9.433962264150944</v>
      </c>
      <c r="P29" s="36">
        <f t="shared" si="1"/>
        <v>8.459869848156183</v>
      </c>
      <c r="Q29" s="36">
        <f t="shared" si="2"/>
        <v>9.723116548615582</v>
      </c>
      <c r="R29" s="50"/>
      <c r="U29" s="13"/>
    </row>
    <row r="30" spans="1:21" ht="12.75">
      <c r="A30" s="8" t="s">
        <v>39</v>
      </c>
      <c r="B30" s="8">
        <v>14</v>
      </c>
      <c r="C30" s="8">
        <v>0</v>
      </c>
      <c r="D30" s="8">
        <f t="shared" si="3"/>
        <v>14</v>
      </c>
      <c r="E30" s="8"/>
      <c r="F30" s="19">
        <f>B30*100/$K$67</f>
        <v>0.6951340615690169</v>
      </c>
      <c r="G30" s="19">
        <f t="shared" si="5"/>
        <v>0</v>
      </c>
      <c r="H30" s="19">
        <f t="shared" si="6"/>
        <v>0.901481004507405</v>
      </c>
      <c r="I30" s="11"/>
      <c r="J30" s="8" t="s">
        <v>99</v>
      </c>
      <c r="K30" s="8">
        <v>1</v>
      </c>
      <c r="L30" s="8">
        <v>0</v>
      </c>
      <c r="M30" s="8">
        <f aca="true" t="shared" si="8" ref="M30:M58">K30-L30</f>
        <v>1</v>
      </c>
      <c r="N30" s="9"/>
      <c r="O30" s="19">
        <f t="shared" si="0"/>
        <v>0.04965243296921549</v>
      </c>
      <c r="P30" s="19">
        <f t="shared" si="1"/>
        <v>0</v>
      </c>
      <c r="Q30" s="19">
        <f t="shared" si="2"/>
        <v>0.0643915003219575</v>
      </c>
      <c r="R30" s="50"/>
      <c r="U30" s="13"/>
    </row>
    <row r="31" spans="1:21" ht="12.75">
      <c r="A31" s="8" t="s">
        <v>91</v>
      </c>
      <c r="B31" s="8">
        <v>0</v>
      </c>
      <c r="C31" s="8">
        <v>2</v>
      </c>
      <c r="D31" s="8">
        <f t="shared" si="3"/>
        <v>-2</v>
      </c>
      <c r="E31" s="8"/>
      <c r="F31" s="19">
        <f>B31*100/$K$67</f>
        <v>0</v>
      </c>
      <c r="G31" s="19">
        <f t="shared" si="5"/>
        <v>0.43383947939262474</v>
      </c>
      <c r="H31" s="19">
        <f t="shared" si="6"/>
        <v>-0.128783000643915</v>
      </c>
      <c r="I31" s="11"/>
      <c r="J31" s="8" t="s">
        <v>100</v>
      </c>
      <c r="K31" s="8">
        <v>0</v>
      </c>
      <c r="L31" s="8">
        <v>2</v>
      </c>
      <c r="M31" s="8">
        <f t="shared" si="8"/>
        <v>-2</v>
      </c>
      <c r="N31" s="9"/>
      <c r="O31" s="19">
        <f t="shared" si="0"/>
        <v>0</v>
      </c>
      <c r="P31" s="19">
        <f t="shared" si="1"/>
        <v>0.43383947939262474</v>
      </c>
      <c r="Q31" s="19">
        <f t="shared" si="2"/>
        <v>-0.128783000643915</v>
      </c>
      <c r="U31" s="13"/>
    </row>
    <row r="32" spans="1:21" ht="12.75">
      <c r="A32" s="8" t="s">
        <v>42</v>
      </c>
      <c r="B32" s="8">
        <v>6</v>
      </c>
      <c r="C32" s="8">
        <v>1</v>
      </c>
      <c r="D32" s="8">
        <f t="shared" si="3"/>
        <v>5</v>
      </c>
      <c r="E32" s="8"/>
      <c r="F32" s="19">
        <f t="shared" si="4"/>
        <v>0.29791459781529295</v>
      </c>
      <c r="G32" s="19">
        <f t="shared" si="5"/>
        <v>0.21691973969631237</v>
      </c>
      <c r="H32" s="19">
        <f t="shared" si="6"/>
        <v>0.32195750160978753</v>
      </c>
      <c r="I32" s="11"/>
      <c r="J32" s="8" t="s">
        <v>101</v>
      </c>
      <c r="K32" s="8">
        <v>1</v>
      </c>
      <c r="L32" s="8">
        <v>0</v>
      </c>
      <c r="M32" s="8">
        <f t="shared" si="8"/>
        <v>1</v>
      </c>
      <c r="N32" s="9"/>
      <c r="O32" s="19">
        <f t="shared" si="0"/>
        <v>0.04965243296921549</v>
      </c>
      <c r="P32" s="19">
        <f t="shared" si="1"/>
        <v>0</v>
      </c>
      <c r="Q32" s="19">
        <f t="shared" si="2"/>
        <v>0.0643915003219575</v>
      </c>
      <c r="U32" s="13"/>
    </row>
    <row r="33" spans="1:21" ht="12.75">
      <c r="A33" s="8" t="s">
        <v>44</v>
      </c>
      <c r="B33" s="8">
        <v>0</v>
      </c>
      <c r="C33" s="8">
        <v>2</v>
      </c>
      <c r="D33" s="8">
        <f t="shared" si="3"/>
        <v>-2</v>
      </c>
      <c r="E33" s="8"/>
      <c r="F33" s="19">
        <f t="shared" si="4"/>
        <v>0</v>
      </c>
      <c r="G33" s="19">
        <f t="shared" si="5"/>
        <v>0.43383947939262474</v>
      </c>
      <c r="H33" s="19">
        <f t="shared" si="6"/>
        <v>-0.128783000643915</v>
      </c>
      <c r="I33" s="11"/>
      <c r="J33" s="16" t="s">
        <v>85</v>
      </c>
      <c r="K33" s="8">
        <v>2</v>
      </c>
      <c r="L33" s="8">
        <v>0</v>
      </c>
      <c r="M33" s="8">
        <f t="shared" si="8"/>
        <v>2</v>
      </c>
      <c r="N33" s="9"/>
      <c r="O33" s="19">
        <f t="shared" si="0"/>
        <v>0.09930486593843098</v>
      </c>
      <c r="P33" s="19">
        <f t="shared" si="1"/>
        <v>0</v>
      </c>
      <c r="Q33" s="19">
        <f t="shared" si="2"/>
        <v>0.128783000643915</v>
      </c>
      <c r="U33" s="13"/>
    </row>
    <row r="34" spans="1:21" ht="12.75">
      <c r="A34" s="8" t="s">
        <v>45</v>
      </c>
      <c r="B34" s="8">
        <v>20</v>
      </c>
      <c r="C34" s="8">
        <v>2</v>
      </c>
      <c r="D34" s="8">
        <f t="shared" si="3"/>
        <v>18</v>
      </c>
      <c r="E34" s="8"/>
      <c r="F34" s="19">
        <f t="shared" si="4"/>
        <v>0.9930486593843099</v>
      </c>
      <c r="G34" s="19">
        <f t="shared" si="5"/>
        <v>0.43383947939262474</v>
      </c>
      <c r="H34" s="19">
        <f t="shared" si="6"/>
        <v>1.1590470057952351</v>
      </c>
      <c r="I34" s="11"/>
      <c r="J34" s="8" t="s">
        <v>80</v>
      </c>
      <c r="K34" s="8">
        <v>2</v>
      </c>
      <c r="L34" s="8">
        <v>1</v>
      </c>
      <c r="M34" s="8">
        <f t="shared" si="8"/>
        <v>1</v>
      </c>
      <c r="N34" s="9"/>
      <c r="O34" s="19">
        <f t="shared" si="0"/>
        <v>0.09930486593843098</v>
      </c>
      <c r="P34" s="19">
        <f t="shared" si="1"/>
        <v>0.21691973969631237</v>
      </c>
      <c r="Q34" s="19">
        <f t="shared" si="2"/>
        <v>0.0643915003219575</v>
      </c>
      <c r="U34" s="13"/>
    </row>
    <row r="35" spans="1:21" ht="12.75">
      <c r="A35" s="8" t="s">
        <v>47</v>
      </c>
      <c r="B35" s="8">
        <v>12</v>
      </c>
      <c r="C35" s="8">
        <v>18</v>
      </c>
      <c r="D35" s="8">
        <f t="shared" si="3"/>
        <v>-6</v>
      </c>
      <c r="E35" s="8"/>
      <c r="F35" s="19">
        <f>B35*100/$K$67</f>
        <v>0.5958291956305859</v>
      </c>
      <c r="G35" s="19">
        <f t="shared" si="5"/>
        <v>3.9045553145336225</v>
      </c>
      <c r="H35" s="19">
        <f t="shared" si="6"/>
        <v>-0.386349001931745</v>
      </c>
      <c r="I35" s="11"/>
      <c r="J35" s="8" t="s">
        <v>83</v>
      </c>
      <c r="K35" s="8">
        <v>1</v>
      </c>
      <c r="L35" s="8">
        <v>0</v>
      </c>
      <c r="M35" s="8">
        <f t="shared" si="8"/>
        <v>1</v>
      </c>
      <c r="N35" s="9"/>
      <c r="O35" s="19">
        <f t="shared" si="0"/>
        <v>0.04965243296921549</v>
      </c>
      <c r="P35" s="19">
        <f t="shared" si="1"/>
        <v>0</v>
      </c>
      <c r="Q35" s="19">
        <f t="shared" si="2"/>
        <v>0.0643915003219575</v>
      </c>
      <c r="U35" s="13"/>
    </row>
    <row r="36" spans="1:21" ht="12.75">
      <c r="A36" s="8" t="s">
        <v>48</v>
      </c>
      <c r="B36" s="8">
        <v>32</v>
      </c>
      <c r="C36" s="8">
        <v>9</v>
      </c>
      <c r="D36" s="8">
        <f t="shared" si="3"/>
        <v>23</v>
      </c>
      <c r="E36" s="8"/>
      <c r="F36" s="19">
        <f t="shared" si="4"/>
        <v>1.5888778550148956</v>
      </c>
      <c r="G36" s="19">
        <f t="shared" si="5"/>
        <v>1.9522776572668112</v>
      </c>
      <c r="H36" s="19">
        <f t="shared" si="6"/>
        <v>1.4810045074050224</v>
      </c>
      <c r="I36" s="11"/>
      <c r="J36" s="8" t="s">
        <v>46</v>
      </c>
      <c r="K36" s="8">
        <v>21</v>
      </c>
      <c r="L36" s="8">
        <v>2</v>
      </c>
      <c r="M36" s="8">
        <f t="shared" si="8"/>
        <v>19</v>
      </c>
      <c r="N36" s="9"/>
      <c r="O36" s="19">
        <f t="shared" si="0"/>
        <v>1.0427010923535254</v>
      </c>
      <c r="P36" s="19">
        <f t="shared" si="1"/>
        <v>0.43383947939262474</v>
      </c>
      <c r="Q36" s="19">
        <f t="shared" si="2"/>
        <v>1.2234385061171926</v>
      </c>
      <c r="U36" s="13"/>
    </row>
    <row r="37" spans="1:21" ht="12.75">
      <c r="A37" s="8" t="s">
        <v>97</v>
      </c>
      <c r="B37" s="8">
        <v>1</v>
      </c>
      <c r="C37" s="8">
        <v>0</v>
      </c>
      <c r="D37" s="8">
        <f t="shared" si="3"/>
        <v>1</v>
      </c>
      <c r="E37" s="8"/>
      <c r="F37" s="19">
        <f t="shared" si="4"/>
        <v>0.04965243296921549</v>
      </c>
      <c r="G37" s="19">
        <f t="shared" si="5"/>
        <v>0</v>
      </c>
      <c r="H37" s="19">
        <f t="shared" si="6"/>
        <v>0.0643915003219575</v>
      </c>
      <c r="I37" s="11"/>
      <c r="J37" s="8" t="s">
        <v>105</v>
      </c>
      <c r="K37" s="8">
        <v>1</v>
      </c>
      <c r="L37" s="8">
        <v>1</v>
      </c>
      <c r="M37" s="8">
        <f t="shared" si="8"/>
        <v>0</v>
      </c>
      <c r="N37" s="9"/>
      <c r="O37" s="19">
        <f t="shared" si="0"/>
        <v>0.04965243296921549</v>
      </c>
      <c r="P37" s="19">
        <f t="shared" si="1"/>
        <v>0.21691973969631237</v>
      </c>
      <c r="Q37" s="19">
        <f t="shared" si="2"/>
        <v>0</v>
      </c>
      <c r="U37" s="13"/>
    </row>
    <row r="38" spans="1:21" ht="12.75">
      <c r="A38" s="17" t="s">
        <v>62</v>
      </c>
      <c r="B38" s="17">
        <f>SUM(B39:B56)</f>
        <v>255</v>
      </c>
      <c r="C38" s="17">
        <f>SUM(C39:C56)</f>
        <v>13</v>
      </c>
      <c r="D38" s="17">
        <f t="shared" si="3"/>
        <v>242</v>
      </c>
      <c r="E38" s="8"/>
      <c r="F38" s="36">
        <f t="shared" si="4"/>
        <v>12.66137040714995</v>
      </c>
      <c r="G38" s="36">
        <f t="shared" si="5"/>
        <v>2.819956616052061</v>
      </c>
      <c r="H38" s="36">
        <f t="shared" si="6"/>
        <v>15.582743077913715</v>
      </c>
      <c r="I38" s="47"/>
      <c r="J38" s="8" t="s">
        <v>90</v>
      </c>
      <c r="K38" s="8">
        <v>2</v>
      </c>
      <c r="L38" s="8">
        <v>1</v>
      </c>
      <c r="M38" s="8">
        <f t="shared" si="8"/>
        <v>1</v>
      </c>
      <c r="N38" s="9"/>
      <c r="O38" s="19">
        <f aca="true" t="shared" si="9" ref="O38:O58">K38*100/$K$67</f>
        <v>0.09930486593843098</v>
      </c>
      <c r="P38" s="19">
        <f aca="true" t="shared" si="10" ref="P38:P58">L38*100/$L$67</f>
        <v>0.21691973969631237</v>
      </c>
      <c r="Q38" s="19">
        <f aca="true" t="shared" si="11" ref="Q38:Q58">M38*100/$M$67</f>
        <v>0.0643915003219575</v>
      </c>
      <c r="U38" s="13"/>
    </row>
    <row r="39" spans="1:21" ht="12.75">
      <c r="A39" s="8" t="s">
        <v>50</v>
      </c>
      <c r="B39" s="8">
        <v>9</v>
      </c>
      <c r="C39" s="8">
        <v>1</v>
      </c>
      <c r="D39" s="8">
        <f t="shared" si="3"/>
        <v>8</v>
      </c>
      <c r="E39" s="17"/>
      <c r="F39" s="19">
        <f t="shared" si="4"/>
        <v>0.4468718967229394</v>
      </c>
      <c r="G39" s="19">
        <f t="shared" si="5"/>
        <v>0.21691973969631237</v>
      </c>
      <c r="H39" s="19">
        <f t="shared" si="6"/>
        <v>0.51513200257566</v>
      </c>
      <c r="I39" s="11"/>
      <c r="J39" s="8" t="s">
        <v>92</v>
      </c>
      <c r="K39" s="8">
        <v>2</v>
      </c>
      <c r="L39" s="8">
        <v>0</v>
      </c>
      <c r="M39" s="8">
        <f t="shared" si="8"/>
        <v>2</v>
      </c>
      <c r="N39" s="9"/>
      <c r="O39" s="19">
        <f t="shared" si="9"/>
        <v>0.09930486593843098</v>
      </c>
      <c r="P39" s="19">
        <f t="shared" si="10"/>
        <v>0</v>
      </c>
      <c r="Q39" s="19">
        <f t="shared" si="11"/>
        <v>0.128783000643915</v>
      </c>
      <c r="U39" s="13"/>
    </row>
    <row r="40" spans="1:21" ht="12.75">
      <c r="A40" s="8" t="s">
        <v>86</v>
      </c>
      <c r="B40" s="8">
        <v>1</v>
      </c>
      <c r="C40" s="8">
        <v>0</v>
      </c>
      <c r="D40" s="8">
        <f t="shared" si="3"/>
        <v>1</v>
      </c>
      <c r="E40" s="17"/>
      <c r="F40" s="19">
        <f t="shared" si="4"/>
        <v>0.04965243296921549</v>
      </c>
      <c r="G40" s="19">
        <f t="shared" si="5"/>
        <v>0</v>
      </c>
      <c r="H40" s="19">
        <f t="shared" si="6"/>
        <v>0.0643915003219575</v>
      </c>
      <c r="I40" s="11"/>
      <c r="J40" s="8" t="s">
        <v>49</v>
      </c>
      <c r="K40" s="8">
        <v>6</v>
      </c>
      <c r="L40" s="8">
        <v>4</v>
      </c>
      <c r="M40" s="8">
        <f t="shared" si="8"/>
        <v>2</v>
      </c>
      <c r="N40" s="9"/>
      <c r="O40" s="19">
        <f t="shared" si="9"/>
        <v>0.29791459781529295</v>
      </c>
      <c r="P40" s="19">
        <f t="shared" si="10"/>
        <v>0.8676789587852495</v>
      </c>
      <c r="Q40" s="19">
        <f t="shared" si="11"/>
        <v>0.128783000643915</v>
      </c>
      <c r="U40" s="13"/>
    </row>
    <row r="41" spans="1:21" ht="12.75">
      <c r="A41" s="8" t="s">
        <v>52</v>
      </c>
      <c r="B41" s="8">
        <v>3</v>
      </c>
      <c r="C41" s="8">
        <v>0</v>
      </c>
      <c r="D41" s="8">
        <f t="shared" si="3"/>
        <v>3</v>
      </c>
      <c r="E41" s="17"/>
      <c r="F41" s="19">
        <f t="shared" si="4"/>
        <v>0.14895729890764647</v>
      </c>
      <c r="G41" s="19">
        <f t="shared" si="5"/>
        <v>0</v>
      </c>
      <c r="H41" s="19">
        <f t="shared" si="6"/>
        <v>0.1931745009658725</v>
      </c>
      <c r="I41" s="11"/>
      <c r="J41" s="8" t="s">
        <v>106</v>
      </c>
      <c r="K41" s="8">
        <v>0</v>
      </c>
      <c r="L41" s="8">
        <v>1</v>
      </c>
      <c r="M41" s="8">
        <f t="shared" si="8"/>
        <v>-1</v>
      </c>
      <c r="N41" s="9"/>
      <c r="O41" s="19">
        <f t="shared" si="9"/>
        <v>0</v>
      </c>
      <c r="P41" s="19">
        <f t="shared" si="10"/>
        <v>0.21691973969631237</v>
      </c>
      <c r="Q41" s="19">
        <f t="shared" si="11"/>
        <v>-0.0643915003219575</v>
      </c>
      <c r="U41" s="13"/>
    </row>
    <row r="42" spans="1:21" ht="12.75">
      <c r="A42" s="8" t="s">
        <v>87</v>
      </c>
      <c r="B42" s="8">
        <v>4</v>
      </c>
      <c r="C42" s="8">
        <v>0</v>
      </c>
      <c r="D42" s="8">
        <f t="shared" si="3"/>
        <v>4</v>
      </c>
      <c r="E42" s="17"/>
      <c r="F42" s="19">
        <f t="shared" si="4"/>
        <v>0.19860973187686196</v>
      </c>
      <c r="G42" s="19">
        <f t="shared" si="5"/>
        <v>0</v>
      </c>
      <c r="H42" s="19">
        <f t="shared" si="6"/>
        <v>0.25756600128783</v>
      </c>
      <c r="I42" s="11"/>
      <c r="J42" s="8" t="s">
        <v>107</v>
      </c>
      <c r="K42" s="8">
        <v>1</v>
      </c>
      <c r="L42" s="8">
        <v>1</v>
      </c>
      <c r="M42" s="8">
        <f t="shared" si="8"/>
        <v>0</v>
      </c>
      <c r="N42" s="9"/>
      <c r="O42" s="19">
        <f t="shared" si="9"/>
        <v>0.04965243296921549</v>
      </c>
      <c r="P42" s="19">
        <f t="shared" si="10"/>
        <v>0.21691973969631237</v>
      </c>
      <c r="Q42" s="19">
        <f t="shared" si="11"/>
        <v>0</v>
      </c>
      <c r="U42" s="13"/>
    </row>
    <row r="43" spans="1:21" ht="12.75">
      <c r="A43" s="8" t="s">
        <v>103</v>
      </c>
      <c r="B43" s="8">
        <v>1</v>
      </c>
      <c r="C43" s="8">
        <v>0</v>
      </c>
      <c r="D43" s="8">
        <f t="shared" si="3"/>
        <v>1</v>
      </c>
      <c r="E43" s="17"/>
      <c r="F43" s="19">
        <f t="shared" si="4"/>
        <v>0.04965243296921549</v>
      </c>
      <c r="G43" s="19">
        <f t="shared" si="5"/>
        <v>0</v>
      </c>
      <c r="H43" s="19">
        <f t="shared" si="6"/>
        <v>0.0643915003219575</v>
      </c>
      <c r="I43" s="11"/>
      <c r="J43" s="8" t="s">
        <v>109</v>
      </c>
      <c r="K43" s="8">
        <v>1</v>
      </c>
      <c r="L43" s="8">
        <v>0</v>
      </c>
      <c r="M43" s="8">
        <f t="shared" si="8"/>
        <v>1</v>
      </c>
      <c r="N43" s="9"/>
      <c r="O43" s="19">
        <f t="shared" si="9"/>
        <v>0.04965243296921549</v>
      </c>
      <c r="P43" s="19">
        <f t="shared" si="10"/>
        <v>0</v>
      </c>
      <c r="Q43" s="19">
        <f t="shared" si="11"/>
        <v>0.0643915003219575</v>
      </c>
      <c r="U43" s="13"/>
    </row>
    <row r="44" spans="1:21" ht="12.75">
      <c r="A44" s="8" t="s">
        <v>54</v>
      </c>
      <c r="B44" s="8">
        <v>22</v>
      </c>
      <c r="C44" s="8">
        <v>1</v>
      </c>
      <c r="D44" s="8">
        <f t="shared" si="3"/>
        <v>21</v>
      </c>
      <c r="E44" s="8"/>
      <c r="F44" s="19">
        <f t="shared" si="4"/>
        <v>1.0923535253227408</v>
      </c>
      <c r="G44" s="19">
        <f t="shared" si="5"/>
        <v>0.21691973969631237</v>
      </c>
      <c r="H44" s="19">
        <f t="shared" si="6"/>
        <v>1.3522215067611076</v>
      </c>
      <c r="I44" s="11"/>
      <c r="J44" s="8" t="s">
        <v>111</v>
      </c>
      <c r="K44" s="8">
        <v>1</v>
      </c>
      <c r="L44" s="8">
        <v>0</v>
      </c>
      <c r="M44" s="8">
        <f t="shared" si="8"/>
        <v>1</v>
      </c>
      <c r="N44" s="39"/>
      <c r="O44" s="19">
        <f t="shared" si="9"/>
        <v>0.04965243296921549</v>
      </c>
      <c r="P44" s="19">
        <f t="shared" si="10"/>
        <v>0</v>
      </c>
      <c r="Q44" s="19">
        <f t="shared" si="11"/>
        <v>0.0643915003219575</v>
      </c>
      <c r="U44" s="13"/>
    </row>
    <row r="45" spans="1:21" ht="12.75">
      <c r="A45" s="8" t="s">
        <v>56</v>
      </c>
      <c r="B45" s="8">
        <v>8</v>
      </c>
      <c r="C45" s="8">
        <v>1</v>
      </c>
      <c r="D45" s="8">
        <f t="shared" si="3"/>
        <v>7</v>
      </c>
      <c r="E45" s="8"/>
      <c r="F45" s="19">
        <f t="shared" si="4"/>
        <v>0.3972194637537239</v>
      </c>
      <c r="G45" s="19">
        <f t="shared" si="5"/>
        <v>0.21691973969631237</v>
      </c>
      <c r="H45" s="19">
        <f t="shared" si="6"/>
        <v>0.4507405022537025</v>
      </c>
      <c r="I45" s="11"/>
      <c r="J45" s="8" t="s">
        <v>112</v>
      </c>
      <c r="K45" s="8">
        <v>1</v>
      </c>
      <c r="L45" s="8">
        <v>0</v>
      </c>
      <c r="M45" s="8">
        <f t="shared" si="8"/>
        <v>1</v>
      </c>
      <c r="N45" s="39"/>
      <c r="O45" s="19">
        <f t="shared" si="9"/>
        <v>0.04965243296921549</v>
      </c>
      <c r="P45" s="19">
        <f t="shared" si="10"/>
        <v>0</v>
      </c>
      <c r="Q45" s="19">
        <f t="shared" si="11"/>
        <v>0.0643915003219575</v>
      </c>
      <c r="U45" s="13"/>
    </row>
    <row r="46" spans="1:21" ht="12.75">
      <c r="A46" s="8" t="s">
        <v>57</v>
      </c>
      <c r="B46" s="8">
        <v>4</v>
      </c>
      <c r="C46" s="8">
        <v>1</v>
      </c>
      <c r="D46" s="8">
        <f t="shared" si="3"/>
        <v>3</v>
      </c>
      <c r="E46" s="8"/>
      <c r="F46" s="19">
        <f t="shared" si="4"/>
        <v>0.19860973187686196</v>
      </c>
      <c r="G46" s="19">
        <f t="shared" si="5"/>
        <v>0.21691973969631237</v>
      </c>
      <c r="H46" s="19">
        <f t="shared" si="6"/>
        <v>0.1931745009658725</v>
      </c>
      <c r="I46" s="11"/>
      <c r="J46" s="15" t="s">
        <v>51</v>
      </c>
      <c r="K46" s="15">
        <v>67</v>
      </c>
      <c r="L46" s="15">
        <v>5</v>
      </c>
      <c r="M46" s="8">
        <f t="shared" si="8"/>
        <v>62</v>
      </c>
      <c r="N46" s="39"/>
      <c r="O46" s="19">
        <f t="shared" si="9"/>
        <v>3.326713008937438</v>
      </c>
      <c r="P46" s="19">
        <f t="shared" si="10"/>
        <v>1.0845986984815619</v>
      </c>
      <c r="Q46" s="19">
        <f t="shared" si="11"/>
        <v>3.992273019961365</v>
      </c>
      <c r="U46" s="13"/>
    </row>
    <row r="47" spans="1:21" ht="12.75">
      <c r="A47" s="8" t="s">
        <v>88</v>
      </c>
      <c r="B47" s="8">
        <v>4</v>
      </c>
      <c r="C47" s="8">
        <v>0</v>
      </c>
      <c r="D47" s="8">
        <f t="shared" si="3"/>
        <v>4</v>
      </c>
      <c r="E47" s="8"/>
      <c r="F47" s="19">
        <f t="shared" si="4"/>
        <v>0.19860973187686196</v>
      </c>
      <c r="G47" s="19">
        <f t="shared" si="5"/>
        <v>0</v>
      </c>
      <c r="H47" s="19">
        <f t="shared" si="6"/>
        <v>0.25756600128783</v>
      </c>
      <c r="I47" s="11"/>
      <c r="J47" s="15" t="s">
        <v>114</v>
      </c>
      <c r="K47" s="15">
        <v>0</v>
      </c>
      <c r="L47" s="15">
        <v>1</v>
      </c>
      <c r="M47" s="8">
        <f t="shared" si="8"/>
        <v>-1</v>
      </c>
      <c r="N47" s="39"/>
      <c r="O47" s="19">
        <f t="shared" si="9"/>
        <v>0</v>
      </c>
      <c r="P47" s="19">
        <f t="shared" si="10"/>
        <v>0.21691973969631237</v>
      </c>
      <c r="Q47" s="19">
        <f t="shared" si="11"/>
        <v>-0.0643915003219575</v>
      </c>
      <c r="U47" s="13"/>
    </row>
    <row r="48" spans="1:21" ht="12.75">
      <c r="A48" s="8" t="s">
        <v>59</v>
      </c>
      <c r="B48" s="8">
        <v>1</v>
      </c>
      <c r="C48" s="8">
        <v>1</v>
      </c>
      <c r="D48" s="8">
        <f t="shared" si="3"/>
        <v>0</v>
      </c>
      <c r="E48" s="8"/>
      <c r="F48" s="19">
        <f t="shared" si="4"/>
        <v>0.04965243296921549</v>
      </c>
      <c r="G48" s="19">
        <f t="shared" si="5"/>
        <v>0.21691973969631237</v>
      </c>
      <c r="H48" s="19">
        <f t="shared" si="6"/>
        <v>0</v>
      </c>
      <c r="I48" s="11"/>
      <c r="J48" s="15" t="s">
        <v>73</v>
      </c>
      <c r="K48" s="15">
        <v>0</v>
      </c>
      <c r="L48" s="15">
        <v>4</v>
      </c>
      <c r="M48" s="8">
        <f t="shared" si="8"/>
        <v>-4</v>
      </c>
      <c r="N48" s="39"/>
      <c r="O48" s="19">
        <f t="shared" si="9"/>
        <v>0</v>
      </c>
      <c r="P48" s="19">
        <f t="shared" si="10"/>
        <v>0.8676789587852495</v>
      </c>
      <c r="Q48" s="19">
        <f t="shared" si="11"/>
        <v>-0.25756600128783</v>
      </c>
      <c r="U48" s="13"/>
    </row>
    <row r="49" spans="1:21" ht="12.75">
      <c r="A49" s="8" t="s">
        <v>61</v>
      </c>
      <c r="B49" s="8">
        <v>164</v>
      </c>
      <c r="C49" s="8">
        <v>5</v>
      </c>
      <c r="D49" s="8">
        <f t="shared" si="3"/>
        <v>159</v>
      </c>
      <c r="E49" s="8"/>
      <c r="F49" s="19">
        <f t="shared" si="4"/>
        <v>8.14299900695134</v>
      </c>
      <c r="G49" s="19">
        <f t="shared" si="5"/>
        <v>1.0845986984815619</v>
      </c>
      <c r="H49" s="19">
        <f t="shared" si="6"/>
        <v>10.238248551191242</v>
      </c>
      <c r="I49" s="11"/>
      <c r="J49" s="15" t="s">
        <v>68</v>
      </c>
      <c r="K49" s="15">
        <v>5</v>
      </c>
      <c r="L49" s="15">
        <v>0</v>
      </c>
      <c r="M49" s="8">
        <f t="shared" si="8"/>
        <v>5</v>
      </c>
      <c r="N49" s="39"/>
      <c r="O49" s="19">
        <f t="shared" si="9"/>
        <v>0.24826216484607747</v>
      </c>
      <c r="P49" s="19">
        <f t="shared" si="10"/>
        <v>0</v>
      </c>
      <c r="Q49" s="19">
        <f t="shared" si="11"/>
        <v>0.32195750160978753</v>
      </c>
      <c r="U49" s="13"/>
    </row>
    <row r="50" spans="1:21" ht="12.75">
      <c r="A50" s="8" t="s">
        <v>93</v>
      </c>
      <c r="B50" s="8">
        <v>1</v>
      </c>
      <c r="C50" s="8">
        <v>0</v>
      </c>
      <c r="D50" s="8">
        <f t="shared" si="3"/>
        <v>1</v>
      </c>
      <c r="E50" s="8"/>
      <c r="F50" s="19">
        <f t="shared" si="4"/>
        <v>0.04965243296921549</v>
      </c>
      <c r="G50" s="19">
        <f t="shared" si="5"/>
        <v>0</v>
      </c>
      <c r="H50" s="19">
        <f t="shared" si="6"/>
        <v>0.0643915003219575</v>
      </c>
      <c r="I50" s="11"/>
      <c r="J50" s="15" t="s">
        <v>71</v>
      </c>
      <c r="K50" s="15">
        <v>0</v>
      </c>
      <c r="L50" s="15">
        <v>1</v>
      </c>
      <c r="M50" s="8">
        <f t="shared" si="8"/>
        <v>-1</v>
      </c>
      <c r="N50" s="40"/>
      <c r="O50" s="19">
        <f t="shared" si="9"/>
        <v>0</v>
      </c>
      <c r="P50" s="19">
        <f t="shared" si="10"/>
        <v>0.21691973969631237</v>
      </c>
      <c r="Q50" s="19">
        <f t="shared" si="11"/>
        <v>-0.0643915003219575</v>
      </c>
      <c r="U50" s="13"/>
    </row>
    <row r="51" spans="1:21" ht="12.75">
      <c r="A51" s="8" t="s">
        <v>113</v>
      </c>
      <c r="B51" s="8">
        <v>1</v>
      </c>
      <c r="C51" s="8">
        <v>0</v>
      </c>
      <c r="D51" s="8">
        <f t="shared" si="3"/>
        <v>1</v>
      </c>
      <c r="E51" s="8"/>
      <c r="F51" s="19">
        <f t="shared" si="4"/>
        <v>0.04965243296921549</v>
      </c>
      <c r="G51" s="19">
        <f t="shared" si="5"/>
        <v>0</v>
      </c>
      <c r="H51" s="19">
        <f t="shared" si="6"/>
        <v>0.0643915003219575</v>
      </c>
      <c r="I51" s="11"/>
      <c r="J51" s="15" t="s">
        <v>115</v>
      </c>
      <c r="K51" s="15">
        <v>1</v>
      </c>
      <c r="L51" s="15">
        <v>0</v>
      </c>
      <c r="M51" s="8">
        <f t="shared" si="8"/>
        <v>1</v>
      </c>
      <c r="N51" s="12"/>
      <c r="O51" s="19">
        <f t="shared" si="9"/>
        <v>0.04965243296921549</v>
      </c>
      <c r="P51" s="19">
        <f t="shared" si="10"/>
        <v>0</v>
      </c>
      <c r="Q51" s="19">
        <f t="shared" si="11"/>
        <v>0.0643915003219575</v>
      </c>
      <c r="U51" s="13"/>
    </row>
    <row r="52" spans="1:21" ht="12.75">
      <c r="A52" s="8" t="s">
        <v>66</v>
      </c>
      <c r="B52" s="8">
        <v>5</v>
      </c>
      <c r="C52" s="8">
        <v>2</v>
      </c>
      <c r="D52" s="8">
        <f t="shared" si="3"/>
        <v>3</v>
      </c>
      <c r="E52" s="8"/>
      <c r="F52" s="19">
        <f t="shared" si="4"/>
        <v>0.24826216484607747</v>
      </c>
      <c r="G52" s="19">
        <f t="shared" si="5"/>
        <v>0.43383947939262474</v>
      </c>
      <c r="H52" s="19">
        <f t="shared" si="6"/>
        <v>0.1931745009658725</v>
      </c>
      <c r="I52" s="11"/>
      <c r="J52" s="15" t="s">
        <v>74</v>
      </c>
      <c r="K52" s="15">
        <v>3</v>
      </c>
      <c r="L52" s="15">
        <v>0</v>
      </c>
      <c r="M52" s="8">
        <f t="shared" si="8"/>
        <v>3</v>
      </c>
      <c r="N52" s="12"/>
      <c r="O52" s="19">
        <f t="shared" si="9"/>
        <v>0.14895729890764647</v>
      </c>
      <c r="P52" s="19">
        <f t="shared" si="10"/>
        <v>0</v>
      </c>
      <c r="Q52" s="19">
        <f t="shared" si="11"/>
        <v>0.1931745009658725</v>
      </c>
      <c r="U52" s="13"/>
    </row>
    <row r="53" spans="1:21" ht="12.75">
      <c r="A53" s="8" t="s">
        <v>95</v>
      </c>
      <c r="B53" s="8">
        <v>1</v>
      </c>
      <c r="C53" s="8">
        <v>0</v>
      </c>
      <c r="D53" s="8">
        <f t="shared" si="3"/>
        <v>1</v>
      </c>
      <c r="E53" s="8"/>
      <c r="F53" s="19">
        <f t="shared" si="4"/>
        <v>0.04965243296921549</v>
      </c>
      <c r="G53" s="19">
        <f t="shared" si="5"/>
        <v>0</v>
      </c>
      <c r="H53" s="19">
        <f t="shared" si="6"/>
        <v>0.0643915003219575</v>
      </c>
      <c r="I53" s="11"/>
      <c r="J53" s="15" t="s">
        <v>81</v>
      </c>
      <c r="K53" s="15">
        <v>1</v>
      </c>
      <c r="L53" s="15">
        <v>4</v>
      </c>
      <c r="M53" s="8">
        <f t="shared" si="8"/>
        <v>-3</v>
      </c>
      <c r="N53" s="12"/>
      <c r="O53" s="19">
        <f t="shared" si="9"/>
        <v>0.04965243296921549</v>
      </c>
      <c r="P53" s="19">
        <f t="shared" si="10"/>
        <v>0.8676789587852495</v>
      </c>
      <c r="Q53" s="19">
        <f t="shared" si="11"/>
        <v>-0.1931745009658725</v>
      </c>
      <c r="U53" s="13"/>
    </row>
    <row r="54" spans="1:21" ht="12.75">
      <c r="A54" s="8" t="s">
        <v>70</v>
      </c>
      <c r="B54" s="8">
        <v>2</v>
      </c>
      <c r="C54" s="8">
        <v>0</v>
      </c>
      <c r="D54" s="8">
        <f t="shared" si="3"/>
        <v>2</v>
      </c>
      <c r="E54" s="8"/>
      <c r="F54" s="19">
        <f t="shared" si="4"/>
        <v>0.09930486593843098</v>
      </c>
      <c r="G54" s="19">
        <f t="shared" si="5"/>
        <v>0</v>
      </c>
      <c r="H54" s="19">
        <f t="shared" si="6"/>
        <v>0.128783000643915</v>
      </c>
      <c r="I54" s="11"/>
      <c r="J54" s="15" t="s">
        <v>53</v>
      </c>
      <c r="K54" s="15">
        <v>70</v>
      </c>
      <c r="L54" s="15">
        <v>10</v>
      </c>
      <c r="M54" s="8">
        <f t="shared" si="8"/>
        <v>60</v>
      </c>
      <c r="N54" s="9"/>
      <c r="O54" s="19">
        <f t="shared" si="9"/>
        <v>3.4756703078450846</v>
      </c>
      <c r="P54" s="19">
        <f t="shared" si="10"/>
        <v>2.1691973969631237</v>
      </c>
      <c r="Q54" s="19">
        <f t="shared" si="11"/>
        <v>3.86349001931745</v>
      </c>
      <c r="U54" s="13"/>
    </row>
    <row r="55" spans="1:21" ht="12.75">
      <c r="A55" s="8" t="s">
        <v>10</v>
      </c>
      <c r="B55" s="8">
        <v>21</v>
      </c>
      <c r="C55" s="8">
        <v>1</v>
      </c>
      <c r="D55" s="8">
        <f t="shared" si="3"/>
        <v>20</v>
      </c>
      <c r="E55" s="8"/>
      <c r="F55" s="19">
        <f t="shared" si="4"/>
        <v>1.0427010923535254</v>
      </c>
      <c r="G55" s="19">
        <f t="shared" si="5"/>
        <v>0.21691973969631237</v>
      </c>
      <c r="H55" s="19">
        <f t="shared" si="6"/>
        <v>1.2878300064391501</v>
      </c>
      <c r="I55" s="11"/>
      <c r="J55" s="15" t="s">
        <v>84</v>
      </c>
      <c r="K55" s="15">
        <v>0</v>
      </c>
      <c r="L55" s="15">
        <v>1</v>
      </c>
      <c r="M55" s="8">
        <f t="shared" si="8"/>
        <v>-1</v>
      </c>
      <c r="N55" s="9"/>
      <c r="O55" s="19">
        <f t="shared" si="9"/>
        <v>0</v>
      </c>
      <c r="P55" s="19">
        <f t="shared" si="10"/>
        <v>0.21691973969631237</v>
      </c>
      <c r="Q55" s="19">
        <f t="shared" si="11"/>
        <v>-0.0643915003219575</v>
      </c>
      <c r="U55" s="13"/>
    </row>
    <row r="56" spans="1:21" ht="12.75">
      <c r="A56" s="8" t="s">
        <v>96</v>
      </c>
      <c r="B56" s="8">
        <v>3</v>
      </c>
      <c r="C56" s="8">
        <v>0</v>
      </c>
      <c r="D56" s="8">
        <f t="shared" si="3"/>
        <v>3</v>
      </c>
      <c r="E56" s="12"/>
      <c r="F56" s="19">
        <f t="shared" si="4"/>
        <v>0.14895729890764647</v>
      </c>
      <c r="G56" s="19">
        <f t="shared" si="5"/>
        <v>0</v>
      </c>
      <c r="H56" s="19">
        <f t="shared" si="6"/>
        <v>0.1931745009658725</v>
      </c>
      <c r="I56" s="11"/>
      <c r="J56" s="35" t="s">
        <v>65</v>
      </c>
      <c r="K56" s="35">
        <f>SUM(K57:K58)</f>
        <v>4</v>
      </c>
      <c r="L56" s="35">
        <f>SUM(L57:L58)</f>
        <v>3</v>
      </c>
      <c r="M56" s="17">
        <f t="shared" si="8"/>
        <v>1</v>
      </c>
      <c r="N56" s="10"/>
      <c r="O56" s="36">
        <f t="shared" si="9"/>
        <v>0.19860973187686196</v>
      </c>
      <c r="P56" s="36">
        <f t="shared" si="10"/>
        <v>0.6507592190889371</v>
      </c>
      <c r="Q56" s="36">
        <f t="shared" si="11"/>
        <v>0.0643915003219575</v>
      </c>
      <c r="U56" s="13"/>
    </row>
    <row r="57" spans="4:21" ht="12.75">
      <c r="D57" s="8"/>
      <c r="E57" s="12"/>
      <c r="F57" s="36"/>
      <c r="G57" s="19"/>
      <c r="H57" s="19"/>
      <c r="I57" s="11"/>
      <c r="J57" s="8" t="s">
        <v>55</v>
      </c>
      <c r="K57" s="8">
        <v>4</v>
      </c>
      <c r="L57" s="8">
        <v>2</v>
      </c>
      <c r="M57" s="8">
        <f t="shared" si="8"/>
        <v>2</v>
      </c>
      <c r="N57" s="12"/>
      <c r="O57" s="19">
        <f t="shared" si="9"/>
        <v>0.19860973187686196</v>
      </c>
      <c r="P57" s="19">
        <f t="shared" si="10"/>
        <v>0.43383947939262474</v>
      </c>
      <c r="Q57" s="19">
        <f t="shared" si="11"/>
        <v>0.128783000643915</v>
      </c>
      <c r="U57" s="13"/>
    </row>
    <row r="58" spans="1:21" ht="12.75">
      <c r="A58" s="8"/>
      <c r="B58" s="8"/>
      <c r="C58" s="8"/>
      <c r="D58" s="8"/>
      <c r="E58" s="12"/>
      <c r="F58" s="36"/>
      <c r="G58" s="19"/>
      <c r="H58" s="19"/>
      <c r="I58" s="11"/>
      <c r="J58" s="8" t="s">
        <v>94</v>
      </c>
      <c r="K58" s="8">
        <v>0</v>
      </c>
      <c r="L58" s="8">
        <v>1</v>
      </c>
      <c r="M58" s="8">
        <f t="shared" si="8"/>
        <v>-1</v>
      </c>
      <c r="N58" s="12"/>
      <c r="O58" s="19">
        <f t="shared" si="9"/>
        <v>0</v>
      </c>
      <c r="P58" s="19">
        <f t="shared" si="10"/>
        <v>0.21691973969631237</v>
      </c>
      <c r="Q58" s="19">
        <f t="shared" si="11"/>
        <v>-0.0643915003219575</v>
      </c>
      <c r="R58" s="50"/>
      <c r="U58" s="13"/>
    </row>
    <row r="59" spans="1:21" ht="12.75">
      <c r="A59" s="8"/>
      <c r="B59" s="8"/>
      <c r="C59" s="8"/>
      <c r="D59" s="8"/>
      <c r="E59" s="9"/>
      <c r="F59" s="36"/>
      <c r="G59" s="19"/>
      <c r="H59" s="19"/>
      <c r="I59" s="11"/>
      <c r="J59" s="21"/>
      <c r="K59" s="21"/>
      <c r="L59" s="21"/>
      <c r="M59" s="8"/>
      <c r="N59" s="12"/>
      <c r="O59" s="19"/>
      <c r="P59" s="19"/>
      <c r="Q59" s="19"/>
      <c r="R59" s="21"/>
      <c r="U59" s="13"/>
    </row>
    <row r="60" spans="4:21" ht="12.75">
      <c r="D60" s="8"/>
      <c r="E60" s="9"/>
      <c r="F60" s="36"/>
      <c r="G60" s="19"/>
      <c r="H60" s="19"/>
      <c r="I60" s="11"/>
      <c r="J60" s="17" t="s">
        <v>58</v>
      </c>
      <c r="K60" s="48">
        <f>B6</f>
        <v>351</v>
      </c>
      <c r="L60" s="48">
        <f>C6</f>
        <v>197</v>
      </c>
      <c r="M60" s="17">
        <f t="shared" si="7"/>
        <v>154</v>
      </c>
      <c r="N60" s="38"/>
      <c r="O60" s="36">
        <f aca="true" t="shared" si="12" ref="O60:O65">K60*100/$K$67</f>
        <v>17.428003972194638</v>
      </c>
      <c r="P60" s="36">
        <f aca="true" t="shared" si="13" ref="P60:P65">L60*100/$L$67</f>
        <v>42.73318872017354</v>
      </c>
      <c r="Q60" s="36">
        <f aca="true" t="shared" si="14" ref="Q60:Q65">M60*100/$M$67</f>
        <v>9.916291049581455</v>
      </c>
      <c r="R60" s="21"/>
      <c r="U60" s="13"/>
    </row>
    <row r="61" spans="4:21" ht="12.75">
      <c r="D61" s="8"/>
      <c r="E61" s="9"/>
      <c r="F61" s="19"/>
      <c r="G61" s="19"/>
      <c r="H61" s="19"/>
      <c r="I61" s="11"/>
      <c r="J61" s="17" t="s">
        <v>60</v>
      </c>
      <c r="K61" s="17">
        <f>B27</f>
        <v>94</v>
      </c>
      <c r="L61" s="17">
        <f>C27</f>
        <v>47</v>
      </c>
      <c r="M61" s="17">
        <f t="shared" si="7"/>
        <v>47</v>
      </c>
      <c r="N61" s="38"/>
      <c r="O61" s="36">
        <f t="shared" si="12"/>
        <v>4.667328699106256</v>
      </c>
      <c r="P61" s="36">
        <f t="shared" si="13"/>
        <v>10.195227765726681</v>
      </c>
      <c r="Q61" s="36">
        <f t="shared" si="14"/>
        <v>3.0264005151320026</v>
      </c>
      <c r="R61" s="21"/>
      <c r="U61" s="13"/>
    </row>
    <row r="62" spans="4:21" ht="12.75">
      <c r="D62" s="8"/>
      <c r="E62" s="9"/>
      <c r="F62" s="19"/>
      <c r="G62" s="19"/>
      <c r="H62" s="19"/>
      <c r="I62" s="11"/>
      <c r="J62" s="18" t="s">
        <v>62</v>
      </c>
      <c r="K62" s="48">
        <f>B38</f>
        <v>255</v>
      </c>
      <c r="L62" s="48">
        <f>C38</f>
        <v>13</v>
      </c>
      <c r="M62" s="17">
        <f t="shared" si="7"/>
        <v>242</v>
      </c>
      <c r="N62" s="38"/>
      <c r="O62" s="36">
        <f t="shared" si="12"/>
        <v>12.66137040714995</v>
      </c>
      <c r="P62" s="36">
        <f t="shared" si="13"/>
        <v>2.819956616052061</v>
      </c>
      <c r="Q62" s="36">
        <f t="shared" si="14"/>
        <v>15.582743077913715</v>
      </c>
      <c r="R62" s="21"/>
      <c r="U62" s="13"/>
    </row>
    <row r="63" spans="4:21" ht="12.75">
      <c r="D63" s="8"/>
      <c r="E63" s="38"/>
      <c r="F63" s="19"/>
      <c r="G63" s="19"/>
      <c r="H63" s="19"/>
      <c r="I63" s="11"/>
      <c r="J63" s="17" t="s">
        <v>63</v>
      </c>
      <c r="K63" s="17">
        <f>K6</f>
        <v>1120</v>
      </c>
      <c r="L63" s="17">
        <f>L6</f>
        <v>162</v>
      </c>
      <c r="M63" s="17">
        <f t="shared" si="7"/>
        <v>958</v>
      </c>
      <c r="N63" s="38"/>
      <c r="O63" s="36">
        <f t="shared" si="12"/>
        <v>55.61072492552135</v>
      </c>
      <c r="P63" s="36">
        <f t="shared" si="13"/>
        <v>35.140997830802604</v>
      </c>
      <c r="Q63" s="36">
        <f t="shared" si="14"/>
        <v>61.687057308435286</v>
      </c>
      <c r="R63" s="21"/>
      <c r="U63" s="13"/>
    </row>
    <row r="64" spans="4:21" ht="12.75">
      <c r="D64" s="8"/>
      <c r="E64" s="12"/>
      <c r="F64" s="19"/>
      <c r="G64" s="19"/>
      <c r="H64" s="19"/>
      <c r="I64" s="11"/>
      <c r="J64" s="17" t="s">
        <v>64</v>
      </c>
      <c r="K64" s="17">
        <f>K29</f>
        <v>190</v>
      </c>
      <c r="L64" s="17">
        <f>L29</f>
        <v>39</v>
      </c>
      <c r="M64" s="17">
        <f t="shared" si="7"/>
        <v>151</v>
      </c>
      <c r="N64" s="38"/>
      <c r="O64" s="36">
        <f t="shared" si="12"/>
        <v>9.433962264150944</v>
      </c>
      <c r="P64" s="36">
        <f t="shared" si="13"/>
        <v>8.459869848156183</v>
      </c>
      <c r="Q64" s="36">
        <f t="shared" si="14"/>
        <v>9.723116548615582</v>
      </c>
      <c r="R64" s="21"/>
      <c r="U64" s="13"/>
    </row>
    <row r="65" spans="4:21" ht="12.75">
      <c r="D65" s="8"/>
      <c r="E65" s="12"/>
      <c r="F65" s="19"/>
      <c r="G65" s="19"/>
      <c r="H65" s="19"/>
      <c r="I65" s="11"/>
      <c r="J65" s="17" t="s">
        <v>65</v>
      </c>
      <c r="K65" s="17">
        <f>K56</f>
        <v>4</v>
      </c>
      <c r="L65" s="17">
        <f>L56</f>
        <v>3</v>
      </c>
      <c r="M65" s="17">
        <f t="shared" si="7"/>
        <v>1</v>
      </c>
      <c r="N65" s="49"/>
      <c r="O65" s="36">
        <f t="shared" si="12"/>
        <v>0.19860973187686196</v>
      </c>
      <c r="P65" s="36">
        <f t="shared" si="13"/>
        <v>0.6507592190889371</v>
      </c>
      <c r="Q65" s="36">
        <f t="shared" si="14"/>
        <v>0.0643915003219575</v>
      </c>
      <c r="R65" s="21"/>
      <c r="U65" s="13"/>
    </row>
    <row r="66" spans="1:21" ht="12.75">
      <c r="A66" s="8"/>
      <c r="B66" s="8"/>
      <c r="C66" s="8"/>
      <c r="D66" s="8"/>
      <c r="E66" s="12"/>
      <c r="F66" s="19"/>
      <c r="G66" s="19"/>
      <c r="H66" s="19"/>
      <c r="I66" s="11"/>
      <c r="J66" s="21"/>
      <c r="K66" s="17"/>
      <c r="L66" s="17"/>
      <c r="M66" s="17"/>
      <c r="N66" s="38"/>
      <c r="O66" s="36"/>
      <c r="P66" s="36"/>
      <c r="Q66" s="36"/>
      <c r="R66" s="21"/>
      <c r="U66" s="13"/>
    </row>
    <row r="67" spans="1:21" ht="13.5" thickBot="1">
      <c r="A67" s="43"/>
      <c r="B67" s="43"/>
      <c r="C67" s="43"/>
      <c r="D67" s="44"/>
      <c r="E67" s="45"/>
      <c r="F67" s="46"/>
      <c r="G67" s="46"/>
      <c r="H67" s="46"/>
      <c r="I67" s="46"/>
      <c r="J67" s="42" t="s">
        <v>67</v>
      </c>
      <c r="K67" s="42">
        <f aca="true" t="shared" si="15" ref="K67:Q67">SUM(K60:K65)</f>
        <v>2014</v>
      </c>
      <c r="L67" s="42">
        <f t="shared" si="15"/>
        <v>461</v>
      </c>
      <c r="M67" s="42">
        <f>SUM(M60:M65)</f>
        <v>1553</v>
      </c>
      <c r="N67" s="42">
        <f t="shared" si="15"/>
        <v>0</v>
      </c>
      <c r="O67" s="42">
        <f t="shared" si="15"/>
        <v>100.00000000000001</v>
      </c>
      <c r="P67" s="42">
        <f t="shared" si="15"/>
        <v>100</v>
      </c>
      <c r="Q67" s="42">
        <f t="shared" si="15"/>
        <v>100</v>
      </c>
      <c r="R67" s="21"/>
      <c r="U67" s="13"/>
    </row>
    <row r="68" spans="1:21" ht="12.75">
      <c r="A68" s="34" t="s">
        <v>75</v>
      </c>
      <c r="B68" s="8"/>
      <c r="C68" s="8"/>
      <c r="D68" s="8"/>
      <c r="E68" s="12"/>
      <c r="F68" s="8"/>
      <c r="G68" s="14"/>
      <c r="H68" s="14"/>
      <c r="I68" s="19"/>
      <c r="J68" s="20"/>
      <c r="K68" s="20"/>
      <c r="L68" s="20"/>
      <c r="M68" s="8"/>
      <c r="O68" s="14"/>
      <c r="P68" s="14"/>
      <c r="Q68" s="14"/>
      <c r="S68" s="25"/>
      <c r="U68" s="13"/>
    </row>
    <row r="69" spans="1:21" ht="12.75">
      <c r="A69" s="8"/>
      <c r="B69" s="8"/>
      <c r="C69" s="8"/>
      <c r="D69" s="8"/>
      <c r="E69" s="12"/>
      <c r="F69" s="8"/>
      <c r="G69" s="14"/>
      <c r="H69" s="14"/>
      <c r="I69" s="19"/>
      <c r="J69" s="8"/>
      <c r="K69" s="8"/>
      <c r="L69" s="8"/>
      <c r="M69" s="8"/>
      <c r="N69" s="12"/>
      <c r="O69" s="14"/>
      <c r="P69" s="14"/>
      <c r="Q69" s="14"/>
      <c r="S69" s="25"/>
      <c r="U69" s="13"/>
    </row>
    <row r="70" spans="9:21" ht="12.75">
      <c r="I70" s="11"/>
      <c r="S70" s="25"/>
      <c r="U70" s="13"/>
    </row>
    <row r="71" spans="9:21" ht="12.75">
      <c r="I71" s="11"/>
      <c r="S71" s="25"/>
      <c r="U71" s="13"/>
    </row>
    <row r="72" spans="1:21" ht="12.75">
      <c r="A72" s="23"/>
      <c r="B72" s="24"/>
      <c r="C72" s="24"/>
      <c r="S72" s="25"/>
      <c r="U72" s="13"/>
    </row>
    <row r="73" spans="1:21" ht="12.75">
      <c r="A73" s="23"/>
      <c r="B73" s="24"/>
      <c r="C73" s="24"/>
      <c r="S73" s="25"/>
      <c r="U73" s="13"/>
    </row>
    <row r="74" spans="1:21" ht="12.75">
      <c r="A74" s="22"/>
      <c r="B74" s="22"/>
      <c r="C74" s="22"/>
      <c r="I74" s="11"/>
      <c r="S74" s="25"/>
      <c r="U74" s="13"/>
    </row>
    <row r="75" spans="1:21" ht="12.75">
      <c r="A75" s="23"/>
      <c r="B75" s="24"/>
      <c r="C75" s="24"/>
      <c r="D75" s="8"/>
      <c r="E75" s="12"/>
      <c r="F75" s="8"/>
      <c r="G75" s="14"/>
      <c r="H75" s="14"/>
      <c r="I75" s="15"/>
      <c r="S75" s="25"/>
      <c r="U75" s="13"/>
    </row>
    <row r="76" spans="1:21" ht="12.75">
      <c r="A76" s="31"/>
      <c r="B76" s="32"/>
      <c r="C76" s="32"/>
      <c r="D76" s="21"/>
      <c r="E76" s="21"/>
      <c r="F76" s="21"/>
      <c r="G76" s="21"/>
      <c r="H76" s="21"/>
      <c r="I76" s="19"/>
      <c r="S76" s="25"/>
      <c r="U76" s="13"/>
    </row>
    <row r="77" spans="1:21" ht="12.75">
      <c r="A77" s="34"/>
      <c r="B77" s="26"/>
      <c r="C77" s="26"/>
      <c r="D77" s="21"/>
      <c r="E77" s="21"/>
      <c r="F77" s="21"/>
      <c r="G77" s="21"/>
      <c r="H77" s="21"/>
      <c r="I77" s="19"/>
      <c r="J77" s="15"/>
      <c r="K77" s="15"/>
      <c r="L77" s="15"/>
      <c r="M77" s="15"/>
      <c r="N77" s="15"/>
      <c r="O77" s="15"/>
      <c r="P77" s="15"/>
      <c r="S77" s="20"/>
      <c r="U77" s="13"/>
    </row>
    <row r="78" spans="1:21" ht="12.75">
      <c r="A78" s="33"/>
      <c r="B78" s="30"/>
      <c r="C78" s="30"/>
      <c r="I78" s="11"/>
      <c r="U78" s="13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21" ht="12.75">
      <c r="A81" s="23"/>
      <c r="B81" s="24"/>
      <c r="C81" s="24"/>
      <c r="U81" s="13"/>
    </row>
    <row r="82" spans="1:21" ht="12.75">
      <c r="A82" s="23"/>
      <c r="B82" s="24"/>
      <c r="C82" s="24"/>
      <c r="U82" s="13"/>
    </row>
    <row r="83" spans="1:21" ht="12.75">
      <c r="A83" s="23"/>
      <c r="B83" s="24"/>
      <c r="C83" s="24"/>
      <c r="U83" s="13"/>
    </row>
    <row r="84" spans="1:21" ht="12.75">
      <c r="A84" s="23"/>
      <c r="B84" s="24"/>
      <c r="C84" s="24"/>
      <c r="U84" s="13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17" ht="12.75">
      <c r="A92" s="27"/>
      <c r="B92" s="28"/>
      <c r="C92" s="28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</row>
    <row r="93" spans="1:3" ht="12.75">
      <c r="A93" s="23"/>
      <c r="B93" s="24"/>
      <c r="C93" s="24"/>
    </row>
    <row r="94" spans="1:9" ht="12.75">
      <c r="A94" s="22"/>
      <c r="B94" s="22"/>
      <c r="C94" s="22"/>
      <c r="I94" s="11"/>
    </row>
    <row r="95" spans="1:16" ht="12.75">
      <c r="A95" s="23"/>
      <c r="B95" s="24"/>
      <c r="C95" s="24"/>
      <c r="I95" s="11"/>
      <c r="J95" s="15"/>
      <c r="K95" s="15"/>
      <c r="L95" s="15"/>
      <c r="M95" s="15"/>
      <c r="N95" s="15"/>
      <c r="O95" s="15"/>
      <c r="P95" s="15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9" ht="12.75">
      <c r="A98" s="20"/>
      <c r="B98" s="20"/>
      <c r="C98" s="20"/>
      <c r="I98" s="11"/>
    </row>
    <row r="99" spans="1:17" s="29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1" ht="12.75">
      <c r="U101" s="13"/>
    </row>
    <row r="102" ht="12.75">
      <c r="U102" s="13"/>
    </row>
    <row r="103" spans="1:3" ht="12.75">
      <c r="A103" s="20"/>
      <c r="B103" s="20"/>
      <c r="C103" s="20"/>
    </row>
    <row r="104" spans="1:3" ht="12.75">
      <c r="A104" s="20"/>
      <c r="B104" s="20"/>
      <c r="C104" s="20"/>
    </row>
    <row r="105" spans="1:21" ht="12.75">
      <c r="A105" s="20"/>
      <c r="B105" s="20"/>
      <c r="C105" s="20"/>
      <c r="U105" s="13"/>
    </row>
    <row r="106" spans="1:3" ht="12.75">
      <c r="A106" s="20"/>
      <c r="B106" s="20"/>
      <c r="C106" s="20"/>
    </row>
    <row r="107" spans="1:3" ht="12.75">
      <c r="A107" s="20"/>
      <c r="B107" s="20"/>
      <c r="C107" s="20"/>
    </row>
    <row r="108" spans="1:3" ht="12.75">
      <c r="A108" s="20"/>
      <c r="B108" s="20"/>
      <c r="C108" s="20"/>
    </row>
    <row r="109" spans="1:3" ht="12.75">
      <c r="A109" s="20"/>
      <c r="B109" s="20"/>
      <c r="C109" s="20"/>
    </row>
    <row r="110" spans="1:3" ht="12.75">
      <c r="A110" s="20"/>
      <c r="B110" s="20"/>
      <c r="C110" s="20"/>
    </row>
    <row r="111" spans="1:3" ht="12.75">
      <c r="A111" s="20"/>
      <c r="B111" s="20"/>
      <c r="C111" s="20"/>
    </row>
    <row r="112" spans="1:3" ht="12.75">
      <c r="A112" s="20"/>
      <c r="B112" s="20"/>
      <c r="C112" s="20"/>
    </row>
    <row r="113" spans="1:3" ht="12.75">
      <c r="A113" s="20"/>
      <c r="B113" s="20"/>
      <c r="C113" s="20"/>
    </row>
    <row r="114" spans="1:3" ht="12.75">
      <c r="A114" s="20"/>
      <c r="B114" s="20"/>
      <c r="C114" s="2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2017-04-24T14:44:05Z</cp:lastPrinted>
  <dcterms:created xsi:type="dcterms:W3CDTF">2009-09-08T10:28:31Z</dcterms:created>
  <dcterms:modified xsi:type="dcterms:W3CDTF">2017-04-28T12:39:34Z</dcterms:modified>
  <cp:category/>
  <cp:version/>
  <cp:contentType/>
  <cp:contentStatus/>
</cp:coreProperties>
</file>