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16" windowWidth="15315" windowHeight="5220" activeTab="0"/>
  </bookViews>
  <sheets>
    <sheet name="02.04.0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<sst xmlns="http://schemas.openxmlformats.org/spreadsheetml/2006/main" count="40" uniqueCount="39">
  <si>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Districte/</t>
  </si>
  <si>
    <t>Edat</t>
  </si>
  <si>
    <t>Total</t>
  </si>
  <si>
    <t>Districtes</t>
  </si>
  <si>
    <t>sector</t>
  </si>
  <si>
    <t>0-14</t>
  </si>
  <si>
    <t>15-24</t>
  </si>
  <si>
    <t>25-49</t>
  </si>
  <si>
    <t>50-64</t>
  </si>
  <si>
    <t>65 i més</t>
  </si>
  <si>
    <t>Nombre</t>
  </si>
  <si>
    <t xml:space="preserve"> % s/Districte</t>
  </si>
  <si>
    <t>% s/Ciutat</t>
  </si>
  <si>
    <t>Districte 1</t>
  </si>
  <si>
    <t>Centre</t>
  </si>
  <si>
    <t>Districte 2</t>
  </si>
  <si>
    <t>Creu Alta</t>
  </si>
  <si>
    <t>Districte 3</t>
  </si>
  <si>
    <t>Ca N'Oriac</t>
  </si>
  <si>
    <t>Nord</t>
  </si>
  <si>
    <t>Districte 4</t>
  </si>
  <si>
    <t>Concòrdia</t>
  </si>
  <si>
    <t>Can Rull</t>
  </si>
  <si>
    <t>Berard</t>
  </si>
  <si>
    <t>Districte 5</t>
  </si>
  <si>
    <t>Gràcia</t>
  </si>
  <si>
    <t>Districte 6</t>
  </si>
  <si>
    <t>Creu Barberà</t>
  </si>
  <si>
    <t>Districte 7</t>
  </si>
  <si>
    <t>Sant Oleguer</t>
  </si>
  <si>
    <t>Sant Julià</t>
  </si>
  <si>
    <t>Font: Ajuntament de Sabadell. Gestió de la Informació.</t>
  </si>
  <si>
    <r>
      <t>Can Puiggener /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Togores</t>
    </r>
  </si>
  <si>
    <r>
      <t xml:space="preserve">Can Feu </t>
    </r>
    <r>
      <rPr>
        <sz val="8"/>
        <color indexed="8"/>
        <rFont val="Arial"/>
        <family val="2"/>
      </rPr>
      <t>- Oest</t>
    </r>
  </si>
  <si>
    <r>
      <t xml:space="preserve">Sud </t>
    </r>
    <r>
      <rPr>
        <sz val="8"/>
        <color indexed="8"/>
        <rFont val="Arial"/>
        <family val="2"/>
      </rPr>
      <t>- Sant Pau</t>
    </r>
  </si>
  <si>
    <r>
      <t xml:space="preserve">Serra </t>
    </r>
    <r>
      <rPr>
        <sz val="8"/>
        <color indexed="8"/>
        <rFont val="Arial"/>
        <family val="2"/>
      </rPr>
      <t>- Est</t>
    </r>
  </si>
  <si>
    <t>02.04.01 Estructura d'edats</t>
  </si>
  <si>
    <r>
      <t>Districtes i sectors. 2016</t>
    </r>
    <r>
      <rPr>
        <vertAlign val="superscript"/>
        <sz val="11"/>
        <rFont val="Arial"/>
        <family val="2"/>
      </rPr>
      <t>1</t>
    </r>
  </si>
  <si>
    <t>1. Dades a 1 de gener de 2017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</si>
</sst>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25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0" fillId="4" borderId="0" applyNumberFormat="0" applyBorder="0" applyAlignment="0" applyProtection="0"/>
    <xf numFmtId="0" fontId="25" fillId="16" borderId="1" applyNumberFormat="0" applyAlignment="0" applyProtection="0"/>
    <xf numFmtId="0" fontId="27" fillId="17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3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24" borderId="0" xfId="0" applyFont="1" applyFill="1" applyAlignment="1">
      <alignment horizontal="left"/>
    </xf>
    <xf numFmtId="0" fontId="7" fillId="24" borderId="10" xfId="0" applyFont="1" applyFill="1" applyBorder="1" applyAlignment="1">
      <alignment horizontal="right"/>
    </xf>
    <xf numFmtId="0" fontId="7" fillId="24" borderId="0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7" fillId="24" borderId="0" xfId="0" applyFont="1" applyFill="1" applyAlignment="1">
      <alignment horizontal="right"/>
    </xf>
    <xf numFmtId="0" fontId="9" fillId="0" borderId="0" xfId="0" applyFont="1" applyAlignment="1">
      <alignment/>
    </xf>
    <xf numFmtId="3" fontId="3" fillId="0" borderId="0" xfId="53" applyNumberFormat="1" applyFont="1" applyFill="1" applyBorder="1" applyAlignment="1">
      <alignment horizontal="right" wrapText="1"/>
      <protection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0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1" fontId="9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13" fillId="0" borderId="0" xfId="53" applyNumberFormat="1" applyFont="1" applyFill="1" applyBorder="1" applyAlignment="1">
      <alignment horizontal="right" wrapText="1"/>
      <protection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horizontal="left"/>
    </xf>
    <xf numFmtId="3" fontId="14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3" fontId="12" fillId="0" borderId="0" xfId="54" applyNumberFormat="1" applyFont="1" applyFill="1" applyBorder="1" applyAlignment="1">
      <alignment horizontal="right" wrapText="1"/>
      <protection/>
    </xf>
    <xf numFmtId="0" fontId="34" fillId="0" borderId="0" xfId="0" applyFont="1" applyAlignment="1">
      <alignment/>
    </xf>
    <xf numFmtId="0" fontId="35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02.04" xfId="53"/>
    <cellStyle name="Normal_Hoja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Distribució de la població per districtes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2016</a:t>
            </a:r>
          </a:p>
        </c:rich>
      </c:tx>
      <c:layout>
        <c:manualLayout>
          <c:xMode val="factor"/>
          <c:yMode val="factor"/>
          <c:x val="0.053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1975"/>
          <c:w val="0.9355"/>
          <c:h val="0.842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'02.04.01'!$L$4:$L$10</c:f>
              <c:numCache/>
            </c:numRef>
          </c:cat>
          <c:val>
            <c:numRef>
              <c:f>'02.04.01'!$M$4:$M$10</c:f>
              <c:numCache/>
            </c:numRef>
          </c:val>
        </c:ser>
        <c:overlap val="100"/>
        <c:gapWidth val="50"/>
        <c:axId val="31951466"/>
        <c:axId val="19127739"/>
      </c:barChart>
      <c:catAx>
        <c:axId val="31951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Districtes</a:t>
                </a:r>
              </a:p>
            </c:rich>
          </c:tx>
          <c:layout>
            <c:manualLayout>
              <c:xMode val="factor"/>
              <c:yMode val="factor"/>
              <c:x val="-0.002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27739"/>
        <c:crosses val="autoZero"/>
        <c:auto val="1"/>
        <c:lblOffset val="100"/>
        <c:tickLblSkip val="1"/>
        <c:noMultiLvlLbl val="0"/>
      </c:catAx>
      <c:valAx>
        <c:axId val="19127739"/>
        <c:scaling>
          <c:orientation val="minMax"/>
          <c:max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Població</a:t>
                </a:r>
              </a:p>
            </c:rich>
          </c:tx>
          <c:layout>
            <c:manualLayout>
              <c:xMode val="factor"/>
              <c:yMode val="factor"/>
              <c:x val="0.026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51466"/>
        <c:crossesAt val="1"/>
        <c:crossBetween val="between"/>
        <c:dispUnits/>
        <c:majorUnit val="5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31</xdr:row>
      <xdr:rowOff>0</xdr:rowOff>
    </xdr:from>
    <xdr:to>
      <xdr:col>9</xdr:col>
      <xdr:colOff>276225</xdr:colOff>
      <xdr:row>49</xdr:row>
      <xdr:rowOff>114300</xdr:rowOff>
    </xdr:to>
    <xdr:graphicFrame>
      <xdr:nvGraphicFramePr>
        <xdr:cNvPr id="1" name="Gráfico 1"/>
        <xdr:cNvGraphicFramePr/>
      </xdr:nvGraphicFramePr>
      <xdr:xfrm>
        <a:off x="295275" y="5105400"/>
        <a:ext cx="52959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M14" sqref="M14"/>
    </sheetView>
  </sheetViews>
  <sheetFormatPr defaultColWidth="11.421875" defaultRowHeight="12.75"/>
  <cols>
    <col min="1" max="1" width="18.140625" style="0" customWidth="1"/>
    <col min="2" max="5" width="7.7109375" style="0" customWidth="1"/>
    <col min="6" max="6" width="8.7109375" style="0" customWidth="1"/>
    <col min="7" max="7" width="3.421875" style="0" customWidth="1"/>
    <col min="8" max="8" width="7.7109375" style="0" customWidth="1"/>
    <col min="9" max="9" width="10.8515625" style="0" customWidth="1"/>
    <col min="10" max="10" width="8.7109375" style="0" customWidth="1"/>
    <col min="12" max="12" width="8.57421875" style="0" bestFit="1" customWidth="1"/>
    <col min="13" max="13" width="6.57421875" style="0" bestFit="1" customWidth="1"/>
  </cols>
  <sheetData>
    <row r="1" ht="15.75" customHeight="1">
      <c r="A1" s="1" t="s">
        <v>36</v>
      </c>
    </row>
    <row r="2" spans="1:15" ht="15.75" customHeight="1">
      <c r="A2" s="2" t="s">
        <v>37</v>
      </c>
      <c r="L2" s="28"/>
      <c r="M2" s="28"/>
      <c r="N2" s="28"/>
      <c r="O2" s="20"/>
    </row>
    <row r="3" spans="1:15" ht="12.75">
      <c r="A3" s="3" t="s">
        <v>0</v>
      </c>
      <c r="B3" s="4"/>
      <c r="C3" s="4"/>
      <c r="D3" s="4"/>
      <c r="E3" s="4"/>
      <c r="F3" s="4" t="s">
        <v>1</v>
      </c>
      <c r="G3" s="5"/>
      <c r="H3" s="4"/>
      <c r="I3" s="4"/>
      <c r="J3" s="4" t="s">
        <v>2</v>
      </c>
      <c r="L3" s="22" t="s">
        <v>3</v>
      </c>
      <c r="M3" s="23"/>
      <c r="N3" s="28"/>
      <c r="O3" s="20"/>
    </row>
    <row r="4" spans="1:15" ht="12.75">
      <c r="A4" s="3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/>
      <c r="H4" s="7" t="s">
        <v>10</v>
      </c>
      <c r="I4" s="7" t="s">
        <v>11</v>
      </c>
      <c r="J4" s="7" t="s">
        <v>12</v>
      </c>
      <c r="L4" s="24">
        <v>1</v>
      </c>
      <c r="M4" s="25">
        <f>H5</f>
        <v>53813</v>
      </c>
      <c r="N4" s="28"/>
      <c r="O4" s="20"/>
    </row>
    <row r="5" spans="1:14" s="6" customFormat="1" ht="12.75">
      <c r="A5" s="8" t="s">
        <v>13</v>
      </c>
      <c r="B5" s="26">
        <f>SUM(B6:B7)</f>
        <v>8617</v>
      </c>
      <c r="C5" s="26">
        <f>SUM(C6:C7)</f>
        <v>5167</v>
      </c>
      <c r="D5" s="26">
        <f>SUM(D6:D7)</f>
        <v>19230</v>
      </c>
      <c r="E5" s="26">
        <f>SUM(E6:E7)</f>
        <v>10369</v>
      </c>
      <c r="F5" s="26">
        <f>SUM(F6:F7)</f>
        <v>10430</v>
      </c>
      <c r="G5" s="21"/>
      <c r="H5" s="26">
        <f>+SUM(B5:F5)</f>
        <v>53813</v>
      </c>
      <c r="I5" s="10">
        <f>SUM(I6:I7)</f>
        <v>100</v>
      </c>
      <c r="J5" s="11">
        <f aca="true" t="shared" si="0" ref="J5:J26">H5*100/H$27</f>
        <v>25.61316331824521</v>
      </c>
      <c r="K5" s="8"/>
      <c r="L5" s="24">
        <v>2</v>
      </c>
      <c r="M5" s="25">
        <f>H8</f>
        <v>24442</v>
      </c>
      <c r="N5" s="29"/>
    </row>
    <row r="6" spans="1:15" ht="12.75">
      <c r="A6" s="12" t="s">
        <v>14</v>
      </c>
      <c r="B6" s="27">
        <v>5487</v>
      </c>
      <c r="C6" s="27">
        <v>3233</v>
      </c>
      <c r="D6" s="27">
        <v>11844</v>
      </c>
      <c r="E6" s="27">
        <v>6496</v>
      </c>
      <c r="F6" s="27">
        <v>6189</v>
      </c>
      <c r="G6" s="9"/>
      <c r="H6" s="26">
        <f aca="true" t="shared" si="1" ref="H6:H24">+SUM(B6:F6)</f>
        <v>33249</v>
      </c>
      <c r="I6" s="13">
        <f>H6*100/H$5</f>
        <v>61.78618549421144</v>
      </c>
      <c r="J6" s="13">
        <f t="shared" si="0"/>
        <v>15.825396598746305</v>
      </c>
      <c r="K6" s="12"/>
      <c r="L6" s="24">
        <v>3</v>
      </c>
      <c r="M6" s="25">
        <f>H11</f>
        <v>34841</v>
      </c>
      <c r="N6" s="28"/>
      <c r="O6" s="20"/>
    </row>
    <row r="7" spans="1:15" ht="12.75">
      <c r="A7" s="12" t="s">
        <v>29</v>
      </c>
      <c r="B7" s="27">
        <v>3130</v>
      </c>
      <c r="C7" s="27">
        <v>1934</v>
      </c>
      <c r="D7" s="27">
        <v>7386</v>
      </c>
      <c r="E7" s="27">
        <v>3873</v>
      </c>
      <c r="F7" s="27">
        <v>4241</v>
      </c>
      <c r="G7" s="9"/>
      <c r="H7" s="26">
        <f t="shared" si="1"/>
        <v>20564</v>
      </c>
      <c r="I7" s="13">
        <f>H7*100/H$5</f>
        <v>38.21381450578856</v>
      </c>
      <c r="J7" s="13">
        <f t="shared" si="0"/>
        <v>9.787766719498903</v>
      </c>
      <c r="K7" s="12"/>
      <c r="L7" s="24">
        <v>4</v>
      </c>
      <c r="M7" s="25">
        <f>H15</f>
        <v>38891</v>
      </c>
      <c r="N7" s="28"/>
      <c r="O7" s="20"/>
    </row>
    <row r="8" spans="1:14" s="6" customFormat="1" ht="12.75">
      <c r="A8" s="8" t="s">
        <v>15</v>
      </c>
      <c r="B8" s="26">
        <f>SUM(B9:B10)</f>
        <v>3762</v>
      </c>
      <c r="C8" s="26">
        <f>SUM(C9:C10)</f>
        <v>2414</v>
      </c>
      <c r="D8" s="26">
        <f>SUM(D9:D10)</f>
        <v>8521</v>
      </c>
      <c r="E8" s="26">
        <f>SUM(E9:E10)</f>
        <v>4824</v>
      </c>
      <c r="F8" s="26">
        <f>SUM(F9:F10)</f>
        <v>4921</v>
      </c>
      <c r="G8" s="21"/>
      <c r="H8" s="26">
        <f t="shared" si="1"/>
        <v>24442</v>
      </c>
      <c r="I8" s="14">
        <f>SUM(I9:I10)</f>
        <v>100</v>
      </c>
      <c r="J8" s="11">
        <f t="shared" si="0"/>
        <v>11.633563224955854</v>
      </c>
      <c r="K8" s="8"/>
      <c r="L8" s="24">
        <v>5</v>
      </c>
      <c r="M8" s="25">
        <f>H19</f>
        <v>19853</v>
      </c>
      <c r="N8" s="29"/>
    </row>
    <row r="9" spans="1:15" ht="12.75">
      <c r="A9" s="12" t="s">
        <v>32</v>
      </c>
      <c r="B9" s="27">
        <v>1325</v>
      </c>
      <c r="C9" s="27">
        <v>737</v>
      </c>
      <c r="D9" s="27">
        <v>2326</v>
      </c>
      <c r="E9" s="27">
        <v>1036</v>
      </c>
      <c r="F9" s="27">
        <v>860</v>
      </c>
      <c r="G9" s="9"/>
      <c r="H9" s="26">
        <f>+SUM(B9:F9)</f>
        <v>6284</v>
      </c>
      <c r="I9" s="13">
        <f>H9*100/H8</f>
        <v>25.70984371164389</v>
      </c>
      <c r="J9" s="13">
        <f t="shared" si="0"/>
        <v>2.990970923231429</v>
      </c>
      <c r="K9" s="12"/>
      <c r="L9" s="24">
        <v>6</v>
      </c>
      <c r="M9" s="25">
        <f>H22</f>
        <v>29575</v>
      </c>
      <c r="N9" s="28"/>
      <c r="O9" s="20"/>
    </row>
    <row r="10" spans="1:15" ht="12.75">
      <c r="A10" s="12" t="s">
        <v>16</v>
      </c>
      <c r="B10" s="27">
        <v>2437</v>
      </c>
      <c r="C10" s="27">
        <v>1677</v>
      </c>
      <c r="D10" s="27">
        <v>6195</v>
      </c>
      <c r="E10" s="27">
        <v>3788</v>
      </c>
      <c r="F10" s="27">
        <v>4061</v>
      </c>
      <c r="G10" s="9"/>
      <c r="H10" s="26">
        <f t="shared" si="1"/>
        <v>18158</v>
      </c>
      <c r="I10" s="13">
        <f>H10*100/H8</f>
        <v>74.2901562883561</v>
      </c>
      <c r="J10" s="13">
        <f t="shared" si="0"/>
        <v>8.642592301724425</v>
      </c>
      <c r="K10" s="12"/>
      <c r="L10" s="24">
        <v>7</v>
      </c>
      <c r="M10" s="25">
        <f>H25</f>
        <v>8684</v>
      </c>
      <c r="N10" s="28"/>
      <c r="O10" s="20"/>
    </row>
    <row r="11" spans="1:14" s="6" customFormat="1" ht="12.75">
      <c r="A11" s="8" t="s">
        <v>17</v>
      </c>
      <c r="B11" s="26">
        <f>SUM(B12:B14)</f>
        <v>5288</v>
      </c>
      <c r="C11" s="26">
        <f>SUM(C12:C14)</f>
        <v>3650</v>
      </c>
      <c r="D11" s="26">
        <f>SUM(D12:D14)</f>
        <v>12524</v>
      </c>
      <c r="E11" s="26">
        <f>SUM(E12:E14)</f>
        <v>6672</v>
      </c>
      <c r="F11" s="26">
        <f>SUM(F12:F14)</f>
        <v>6707</v>
      </c>
      <c r="G11" s="21"/>
      <c r="H11" s="26">
        <f t="shared" si="1"/>
        <v>34841</v>
      </c>
      <c r="I11" s="10">
        <f>SUM(I12:I14)</f>
        <v>100</v>
      </c>
      <c r="J11" s="11">
        <f t="shared" si="0"/>
        <v>16.58313461748985</v>
      </c>
      <c r="K11" s="8"/>
      <c r="L11" s="22"/>
      <c r="M11" s="29"/>
      <c r="N11" s="29"/>
    </row>
    <row r="12" spans="1:15" ht="12.75">
      <c r="A12" s="12" t="s">
        <v>18</v>
      </c>
      <c r="B12" s="27">
        <v>2788</v>
      </c>
      <c r="C12" s="27">
        <v>2010</v>
      </c>
      <c r="D12" s="27">
        <v>6628</v>
      </c>
      <c r="E12" s="27">
        <v>3746</v>
      </c>
      <c r="F12" s="27">
        <v>3904</v>
      </c>
      <c r="G12" s="9"/>
      <c r="H12" s="26">
        <f t="shared" si="1"/>
        <v>19076</v>
      </c>
      <c r="I12" s="13">
        <f>H12*100/H$11</f>
        <v>54.75158577537958</v>
      </c>
      <c r="J12" s="13">
        <f t="shared" si="0"/>
        <v>9.07952917434162</v>
      </c>
      <c r="K12" s="12"/>
      <c r="L12" s="12"/>
      <c r="M12" s="20"/>
      <c r="N12" s="20"/>
      <c r="O12" s="20"/>
    </row>
    <row r="13" spans="1:15" ht="12.75">
      <c r="A13" s="12" t="s">
        <v>19</v>
      </c>
      <c r="B13" s="27">
        <v>1982</v>
      </c>
      <c r="C13" s="27">
        <v>1499</v>
      </c>
      <c r="D13" s="27">
        <v>4769</v>
      </c>
      <c r="E13" s="27">
        <v>2732</v>
      </c>
      <c r="F13" s="27">
        <v>2689</v>
      </c>
      <c r="G13" s="9"/>
      <c r="H13" s="26">
        <f t="shared" si="1"/>
        <v>13671</v>
      </c>
      <c r="I13" s="13">
        <f>H13*100/H$11</f>
        <v>39.238253781464365</v>
      </c>
      <c r="J13" s="13">
        <f t="shared" si="0"/>
        <v>6.506932446132538</v>
      </c>
      <c r="K13" s="12"/>
      <c r="L13" s="12"/>
      <c r="M13" s="20"/>
      <c r="N13" s="20"/>
      <c r="O13" s="20"/>
    </row>
    <row r="14" spans="1:15" ht="12.75">
      <c r="A14" s="12" t="s">
        <v>30</v>
      </c>
      <c r="B14" s="27">
        <v>518</v>
      </c>
      <c r="C14" s="27">
        <v>141</v>
      </c>
      <c r="D14" s="27">
        <v>1127</v>
      </c>
      <c r="E14" s="27">
        <v>194</v>
      </c>
      <c r="F14" s="27">
        <v>114</v>
      </c>
      <c r="G14" s="9"/>
      <c r="H14" s="26">
        <f t="shared" si="1"/>
        <v>2094</v>
      </c>
      <c r="I14" s="13">
        <f>H14*100/H$11</f>
        <v>6.010160443156051</v>
      </c>
      <c r="J14" s="13">
        <f t="shared" si="0"/>
        <v>0.9966729970156926</v>
      </c>
      <c r="K14" s="12"/>
      <c r="L14" s="12"/>
      <c r="M14" s="20"/>
      <c r="N14" s="20"/>
      <c r="O14" s="20"/>
    </row>
    <row r="15" spans="1:10" s="6" customFormat="1" ht="12.75">
      <c r="A15" s="8" t="s">
        <v>20</v>
      </c>
      <c r="B15" s="26">
        <f>SUM(B16:B18)</f>
        <v>6755</v>
      </c>
      <c r="C15" s="26">
        <f>SUM(C16:C18)</f>
        <v>3633</v>
      </c>
      <c r="D15" s="26">
        <f>SUM(D16:D18)</f>
        <v>14746</v>
      </c>
      <c r="E15" s="26">
        <f>SUM(E16:E18)</f>
        <v>7075</v>
      </c>
      <c r="F15" s="26">
        <f>SUM(F16:F18)</f>
        <v>6682</v>
      </c>
      <c r="G15" s="21"/>
      <c r="H15" s="26">
        <f t="shared" si="1"/>
        <v>38891</v>
      </c>
      <c r="I15" s="14">
        <f>SUM(I16:I18)</f>
        <v>100</v>
      </c>
      <c r="J15" s="11">
        <f t="shared" si="0"/>
        <v>18.510797290801005</v>
      </c>
    </row>
    <row r="16" spans="1:10" ht="12.75">
      <c r="A16" s="12" t="s">
        <v>23</v>
      </c>
      <c r="B16" s="27">
        <v>2514</v>
      </c>
      <c r="C16" s="27">
        <v>717</v>
      </c>
      <c r="D16" s="27">
        <v>4427</v>
      </c>
      <c r="E16" s="27">
        <v>1057</v>
      </c>
      <c r="F16" s="27">
        <v>686</v>
      </c>
      <c r="G16" s="15"/>
      <c r="H16" s="26">
        <f t="shared" si="1"/>
        <v>9401</v>
      </c>
      <c r="I16" s="13">
        <f>H16*100/H$15</f>
        <v>24.17268776837829</v>
      </c>
      <c r="J16" s="13">
        <f t="shared" si="0"/>
        <v>4.474557232542754</v>
      </c>
    </row>
    <row r="17" spans="1:10" ht="12.75">
      <c r="A17" s="12" t="s">
        <v>22</v>
      </c>
      <c r="B17" s="27">
        <v>2661</v>
      </c>
      <c r="C17" s="27">
        <v>1623</v>
      </c>
      <c r="D17" s="27">
        <v>6210</v>
      </c>
      <c r="E17" s="27">
        <v>3091</v>
      </c>
      <c r="F17" s="27">
        <v>3262</v>
      </c>
      <c r="G17" s="9"/>
      <c r="H17" s="26">
        <f t="shared" si="1"/>
        <v>16847</v>
      </c>
      <c r="I17" s="13">
        <f>H17*100/H$15</f>
        <v>43.318505566840656</v>
      </c>
      <c r="J17" s="13">
        <f t="shared" si="0"/>
        <v>8.018600754882222</v>
      </c>
    </row>
    <row r="18" spans="1:10" ht="12.75">
      <c r="A18" s="12" t="s">
        <v>21</v>
      </c>
      <c r="B18" s="27">
        <v>1580</v>
      </c>
      <c r="C18" s="27">
        <v>1293</v>
      </c>
      <c r="D18" s="27">
        <v>4109</v>
      </c>
      <c r="E18" s="27">
        <v>2927</v>
      </c>
      <c r="F18" s="27">
        <v>2734</v>
      </c>
      <c r="G18" s="9"/>
      <c r="H18" s="26">
        <f t="shared" si="1"/>
        <v>12643</v>
      </c>
      <c r="I18" s="13">
        <f>H18*100/H$15</f>
        <v>32.508806664781055</v>
      </c>
      <c r="J18" s="13">
        <f t="shared" si="0"/>
        <v>6.017639303376027</v>
      </c>
    </row>
    <row r="19" spans="1:10" s="6" customFormat="1" ht="12.75">
      <c r="A19" s="8" t="s">
        <v>24</v>
      </c>
      <c r="B19" s="26">
        <f>SUM(B20:B21)</f>
        <v>3445</v>
      </c>
      <c r="C19" s="26">
        <f>SUM(C20:C21)</f>
        <v>1865</v>
      </c>
      <c r="D19" s="26">
        <f>SUM(D20:D21)</f>
        <v>7743</v>
      </c>
      <c r="E19" s="26">
        <f>SUM(E20:E21)</f>
        <v>3571</v>
      </c>
      <c r="F19" s="26">
        <f>SUM(F20:F21)</f>
        <v>3229</v>
      </c>
      <c r="G19" s="21"/>
      <c r="H19" s="26">
        <f t="shared" si="1"/>
        <v>19853</v>
      </c>
      <c r="I19" s="14">
        <f>SUM(I20:I21)</f>
        <v>100</v>
      </c>
      <c r="J19" s="11">
        <f t="shared" si="0"/>
        <v>9.449354827962056</v>
      </c>
    </row>
    <row r="20" spans="1:10" ht="12.75">
      <c r="A20" s="12" t="s">
        <v>33</v>
      </c>
      <c r="B20" s="27">
        <v>1607</v>
      </c>
      <c r="C20" s="27">
        <v>929</v>
      </c>
      <c r="D20" s="27">
        <v>3693</v>
      </c>
      <c r="E20" s="27">
        <v>1837</v>
      </c>
      <c r="F20" s="27">
        <v>1839</v>
      </c>
      <c r="G20" s="9"/>
      <c r="H20" s="26">
        <f t="shared" si="1"/>
        <v>9905</v>
      </c>
      <c r="I20" s="13">
        <f>H20*100/H$19</f>
        <v>49.89170402458067</v>
      </c>
      <c r="J20" s="13">
        <f t="shared" si="0"/>
        <v>4.714444142999253</v>
      </c>
    </row>
    <row r="21" spans="1:10" ht="12.75">
      <c r="A21" s="12" t="s">
        <v>25</v>
      </c>
      <c r="B21" s="27">
        <v>1838</v>
      </c>
      <c r="C21" s="27">
        <v>936</v>
      </c>
      <c r="D21" s="27">
        <v>4050</v>
      </c>
      <c r="E21" s="27">
        <v>1734</v>
      </c>
      <c r="F21" s="27">
        <v>1390</v>
      </c>
      <c r="G21" s="9"/>
      <c r="H21" s="26">
        <f t="shared" si="1"/>
        <v>9948</v>
      </c>
      <c r="I21" s="13">
        <f>H21*100/H$19</f>
        <v>50.10829597541933</v>
      </c>
      <c r="J21" s="13">
        <f t="shared" si="0"/>
        <v>4.734910684962803</v>
      </c>
    </row>
    <row r="22" spans="1:10" s="6" customFormat="1" ht="12.75">
      <c r="A22" s="8" t="s">
        <v>26</v>
      </c>
      <c r="B22" s="26">
        <f>SUM(B23:B24)</f>
        <v>4625</v>
      </c>
      <c r="C22" s="26">
        <f>SUM(C23:C24)</f>
        <v>3015</v>
      </c>
      <c r="D22" s="26">
        <f>SUM(D23:D24)</f>
        <v>10905</v>
      </c>
      <c r="E22" s="26">
        <f>SUM(E23:E24)</f>
        <v>5350</v>
      </c>
      <c r="F22" s="26">
        <f>SUM(F23:F24)</f>
        <v>5680</v>
      </c>
      <c r="G22" s="21"/>
      <c r="H22" s="26">
        <f t="shared" si="1"/>
        <v>29575</v>
      </c>
      <c r="I22" s="10">
        <f>SUM(I23:I24)</f>
        <v>100</v>
      </c>
      <c r="J22" s="11">
        <f t="shared" si="0"/>
        <v>14.076697176093175</v>
      </c>
    </row>
    <row r="23" spans="1:10" ht="12.75">
      <c r="A23" s="12" t="s">
        <v>27</v>
      </c>
      <c r="B23" s="27">
        <v>3064</v>
      </c>
      <c r="C23" s="27">
        <v>2014</v>
      </c>
      <c r="D23" s="27">
        <v>7565</v>
      </c>
      <c r="E23" s="27">
        <v>3649</v>
      </c>
      <c r="F23" s="27">
        <v>3887</v>
      </c>
      <c r="G23" s="9"/>
      <c r="H23" s="26">
        <f t="shared" si="1"/>
        <v>20179</v>
      </c>
      <c r="I23" s="13">
        <f>H23*100/H$22</f>
        <v>68.22992392223162</v>
      </c>
      <c r="J23" s="13">
        <f t="shared" si="0"/>
        <v>9.6045197740113</v>
      </c>
    </row>
    <row r="24" spans="1:10" ht="12.75">
      <c r="A24" s="12" t="s">
        <v>34</v>
      </c>
      <c r="B24" s="27">
        <v>1561</v>
      </c>
      <c r="C24" s="27">
        <v>1001</v>
      </c>
      <c r="D24" s="27">
        <v>3340</v>
      </c>
      <c r="E24" s="27">
        <v>1701</v>
      </c>
      <c r="F24" s="27">
        <v>1793</v>
      </c>
      <c r="G24" s="9"/>
      <c r="H24" s="26">
        <f t="shared" si="1"/>
        <v>9396</v>
      </c>
      <c r="I24" s="13">
        <f>H24*100/H$22</f>
        <v>31.770076077768387</v>
      </c>
      <c r="J24" s="13">
        <f t="shared" si="0"/>
        <v>4.472177402081876</v>
      </c>
    </row>
    <row r="25" spans="1:10" s="6" customFormat="1" ht="12.75">
      <c r="A25" s="8" t="s">
        <v>28</v>
      </c>
      <c r="B25" s="26">
        <f>B26</f>
        <v>1657</v>
      </c>
      <c r="C25" s="26">
        <f>C26</f>
        <v>916</v>
      </c>
      <c r="D25" s="26">
        <f>D26</f>
        <v>3415</v>
      </c>
      <c r="E25" s="26">
        <f>E26</f>
        <v>1452</v>
      </c>
      <c r="F25" s="26">
        <f>F26</f>
        <v>1244</v>
      </c>
      <c r="G25" s="21"/>
      <c r="H25" s="26">
        <f>+SUM(B25:F25)</f>
        <v>8684</v>
      </c>
      <c r="I25" s="14">
        <f>SUM(I26:I26)</f>
        <v>100</v>
      </c>
      <c r="J25" s="11">
        <f t="shared" si="0"/>
        <v>4.133289544452853</v>
      </c>
    </row>
    <row r="26" spans="1:10" ht="12.75">
      <c r="A26" s="16" t="s">
        <v>35</v>
      </c>
      <c r="B26" s="27">
        <v>1657</v>
      </c>
      <c r="C26" s="27">
        <v>916</v>
      </c>
      <c r="D26" s="27">
        <v>3415</v>
      </c>
      <c r="E26" s="27">
        <v>1452</v>
      </c>
      <c r="F26" s="27">
        <v>1244</v>
      </c>
      <c r="G26" s="9"/>
      <c r="H26" s="26">
        <f>+SUM(B26:F26)</f>
        <v>8684</v>
      </c>
      <c r="I26" s="13">
        <f>H26*100/H$25</f>
        <v>100</v>
      </c>
      <c r="J26" s="13">
        <f t="shared" si="0"/>
        <v>4.133289544452853</v>
      </c>
    </row>
    <row r="27" spans="1:10" s="6" customFormat="1" ht="13.5" thickBot="1">
      <c r="A27" s="17" t="s">
        <v>2</v>
      </c>
      <c r="B27" s="18">
        <f>B25+B22+B19+B15+B11+B8+B5</f>
        <v>34149</v>
      </c>
      <c r="C27" s="18">
        <f>C25+C22+C19+C15+C11+C8+C5</f>
        <v>20660</v>
      </c>
      <c r="D27" s="18">
        <f>D25+D22+D19+D15+D11+D8+D5</f>
        <v>77084</v>
      </c>
      <c r="E27" s="18">
        <f>E25+E22+E19+E15+E11+E8+E5</f>
        <v>39313</v>
      </c>
      <c r="F27" s="18">
        <f>F25+F22+F19+F15+F11+F8+F5</f>
        <v>38893</v>
      </c>
      <c r="G27" s="18"/>
      <c r="H27" s="18">
        <f>H25+H22+H19+H15+H11+H8+H5</f>
        <v>210099</v>
      </c>
      <c r="I27" s="17">
        <v>100</v>
      </c>
      <c r="J27" s="19">
        <f>J25+J22+J19+J15+J11+J8+J5</f>
        <v>100</v>
      </c>
    </row>
    <row r="28" ht="12.75">
      <c r="A28" s="12" t="s">
        <v>31</v>
      </c>
    </row>
    <row r="29" ht="12.75">
      <c r="A29" s="12" t="s">
        <v>38</v>
      </c>
    </row>
    <row r="30" spans="2:9" ht="12.75">
      <c r="B30" s="20"/>
      <c r="C30" s="20"/>
      <c r="D30" s="20"/>
      <c r="E30" s="20"/>
      <c r="F30" s="20"/>
      <c r="G30" s="20"/>
      <c r="H30" s="6"/>
      <c r="I30" s="20"/>
    </row>
    <row r="31" spans="2:9" ht="12.75">
      <c r="B31" s="20"/>
      <c r="C31" s="20"/>
      <c r="D31" s="20"/>
      <c r="E31" s="20"/>
      <c r="F31" s="20"/>
      <c r="G31" s="20"/>
      <c r="H31" s="6"/>
      <c r="I31" s="20"/>
    </row>
    <row r="32" spans="2:9" ht="12.75">
      <c r="B32" s="20"/>
      <c r="C32" s="20"/>
      <c r="D32" s="20"/>
      <c r="E32" s="20"/>
      <c r="F32" s="20"/>
      <c r="G32" s="20"/>
      <c r="H32" s="6"/>
      <c r="I32" s="20"/>
    </row>
    <row r="33" spans="2:9" ht="12.75">
      <c r="B33" s="20"/>
      <c r="C33" s="20"/>
      <c r="D33" s="20"/>
      <c r="E33" s="20"/>
      <c r="F33" s="20"/>
      <c r="G33" s="20"/>
      <c r="H33" s="6"/>
      <c r="I33" s="20"/>
    </row>
    <row r="34" spans="2:9" ht="12.75">
      <c r="B34" s="20"/>
      <c r="C34" s="20"/>
      <c r="D34" s="20"/>
      <c r="E34" s="20"/>
      <c r="F34" s="20"/>
      <c r="G34" s="20"/>
      <c r="H34" s="6"/>
      <c r="I34" s="20"/>
    </row>
    <row r="35" spans="2:9" ht="12.75">
      <c r="B35" s="20"/>
      <c r="C35" s="20"/>
      <c r="D35" s="20"/>
      <c r="E35" s="20"/>
      <c r="F35" s="20"/>
      <c r="G35" s="20"/>
      <c r="H35" s="6"/>
      <c r="I35" s="20"/>
    </row>
    <row r="36" spans="2:9" ht="12.75">
      <c r="B36" s="20"/>
      <c r="C36" s="20"/>
      <c r="D36" s="20"/>
      <c r="E36" s="20"/>
      <c r="F36" s="20"/>
      <c r="G36" s="20"/>
      <c r="H36" s="6"/>
      <c r="I36" s="20"/>
    </row>
    <row r="37" spans="2:9" ht="12.75">
      <c r="B37" s="20"/>
      <c r="C37" s="20"/>
      <c r="D37" s="20"/>
      <c r="E37" s="20"/>
      <c r="F37" s="20"/>
      <c r="G37" s="20"/>
      <c r="H37" s="6"/>
      <c r="I37" s="20"/>
    </row>
    <row r="38" spans="2:9" ht="12.75">
      <c r="B38" s="20"/>
      <c r="C38" s="20"/>
      <c r="D38" s="20"/>
      <c r="E38" s="20"/>
      <c r="F38" s="20"/>
      <c r="G38" s="20"/>
      <c r="H38" s="6"/>
      <c r="I38" s="20"/>
    </row>
    <row r="39" spans="2:9" ht="12.75">
      <c r="B39" s="20"/>
      <c r="C39" s="20"/>
      <c r="D39" s="20"/>
      <c r="E39" s="20"/>
      <c r="F39" s="20"/>
      <c r="G39" s="20"/>
      <c r="H39" s="6"/>
      <c r="I39" s="20"/>
    </row>
    <row r="40" spans="2:9" ht="12.75">
      <c r="B40" s="20"/>
      <c r="C40" s="20"/>
      <c r="D40" s="20"/>
      <c r="E40" s="20"/>
      <c r="F40" s="20"/>
      <c r="G40" s="20"/>
      <c r="H40" s="6"/>
      <c r="I40" s="20"/>
    </row>
    <row r="41" spans="2:9" ht="12.75">
      <c r="B41" s="20"/>
      <c r="C41" s="20"/>
      <c r="D41" s="20"/>
      <c r="E41" s="20"/>
      <c r="F41" s="20"/>
      <c r="G41" s="20"/>
      <c r="H41" s="6"/>
      <c r="I41" s="20"/>
    </row>
    <row r="42" spans="2:9" ht="12.75">
      <c r="B42" s="20"/>
      <c r="C42" s="20"/>
      <c r="D42" s="20"/>
      <c r="E42" s="20"/>
      <c r="F42" s="20"/>
      <c r="G42" s="20"/>
      <c r="H42" s="6"/>
      <c r="I42" s="20"/>
    </row>
    <row r="43" spans="2:9" ht="12.75">
      <c r="B43" s="20"/>
      <c r="C43" s="20"/>
      <c r="D43" s="20"/>
      <c r="E43" s="20"/>
      <c r="F43" s="20"/>
      <c r="G43" s="20"/>
      <c r="H43" s="6"/>
      <c r="I43" s="20"/>
    </row>
    <row r="44" spans="2:9" ht="12.75">
      <c r="B44" s="20"/>
      <c r="C44" s="20"/>
      <c r="D44" s="20"/>
      <c r="E44" s="20"/>
      <c r="F44" s="20"/>
      <c r="G44" s="20"/>
      <c r="H44" s="6"/>
      <c r="I44" s="20"/>
    </row>
    <row r="45" spans="2:9" ht="12.75">
      <c r="B45" s="20"/>
      <c r="C45" s="20"/>
      <c r="D45" s="20"/>
      <c r="E45" s="20"/>
      <c r="F45" s="20"/>
      <c r="G45" s="20"/>
      <c r="H45" s="6"/>
      <c r="I45" s="20"/>
    </row>
    <row r="46" spans="2:9" ht="12.75">
      <c r="B46" s="20"/>
      <c r="C46" s="20"/>
      <c r="D46" s="20"/>
      <c r="E46" s="20"/>
      <c r="F46" s="20"/>
      <c r="G46" s="20"/>
      <c r="H46" s="6"/>
      <c r="I46" s="20"/>
    </row>
    <row r="47" spans="2:9" ht="12.75">
      <c r="B47" s="20"/>
      <c r="C47" s="20"/>
      <c r="D47" s="20"/>
      <c r="E47" s="20"/>
      <c r="F47" s="20"/>
      <c r="G47" s="20"/>
      <c r="H47" s="6"/>
      <c r="I4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2013-06-14T08:15:28Z</cp:lastPrinted>
  <dcterms:created xsi:type="dcterms:W3CDTF">2007-11-19T16:14:51Z</dcterms:created>
  <dcterms:modified xsi:type="dcterms:W3CDTF">2017-04-21T09:02:01Z</dcterms:modified>
  <cp:category/>
  <cp:version/>
  <cp:contentType/>
  <cp:contentStatus/>
</cp:coreProperties>
</file>