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10" windowWidth="15180" windowHeight="3780" activeTab="0"/>
  </bookViews>
  <sheets>
    <sheet name="02.02.18" sheetId="1" r:id="rId1"/>
  </sheets>
  <definedNames>
    <definedName name="_xlnm.Print_Area" localSheetId="0">'02.02.18'!$A$1:$Q$65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<sst xmlns="http://schemas.openxmlformats.org/spreadsheetml/2006/main" count="143" uniqueCount="121">
  <si>
    <t>02.02.18 Moviment demogràfic</t>
  </si>
  <si>
    <t>Nombre</t>
  </si>
  <si>
    <t>%</t>
  </si>
  <si>
    <t xml:space="preserve">Estat de </t>
  </si>
  <si>
    <t>Saldo</t>
  </si>
  <si>
    <t>procedència/destí</t>
  </si>
  <si>
    <t>Altes</t>
  </si>
  <si>
    <t>Baixes</t>
  </si>
  <si>
    <t>Alemanya</t>
  </si>
  <si>
    <t>Àustria</t>
  </si>
  <si>
    <t>Senegal</t>
  </si>
  <si>
    <t>Bèlgica</t>
  </si>
  <si>
    <t>Bulgària</t>
  </si>
  <si>
    <t>Dinamarca</t>
  </si>
  <si>
    <t>Argentina</t>
  </si>
  <si>
    <t>Finlàndia</t>
  </si>
  <si>
    <t>Bolívia</t>
  </si>
  <si>
    <t>França</t>
  </si>
  <si>
    <t>Brasil</t>
  </si>
  <si>
    <t>Canadà</t>
  </si>
  <si>
    <t>Irlanda</t>
  </si>
  <si>
    <t>Colòmbia</t>
  </si>
  <si>
    <t>Itàlia</t>
  </si>
  <si>
    <t>Cuba</t>
  </si>
  <si>
    <t>Països Baixos</t>
  </si>
  <si>
    <t>El Salvador</t>
  </si>
  <si>
    <t>Polònia</t>
  </si>
  <si>
    <t>Equador</t>
  </si>
  <si>
    <t>Portugal</t>
  </si>
  <si>
    <t>Guatemala</t>
  </si>
  <si>
    <t>Regne Unit</t>
  </si>
  <si>
    <t>Romania</t>
  </si>
  <si>
    <t>Hondures</t>
  </si>
  <si>
    <t>Suècia</t>
  </si>
  <si>
    <t>Mèxic</t>
  </si>
  <si>
    <t>Nicaragua</t>
  </si>
  <si>
    <t>Andorra</t>
  </si>
  <si>
    <t>Paraguai</t>
  </si>
  <si>
    <t>Perú</t>
  </si>
  <si>
    <t>Geòrgia</t>
  </si>
  <si>
    <t>Uruguai</t>
  </si>
  <si>
    <t>Veneçuela</t>
  </si>
  <si>
    <t>Moldàvia</t>
  </si>
  <si>
    <t>Xile</t>
  </si>
  <si>
    <t>Noruega</t>
  </si>
  <si>
    <t>Rússia</t>
  </si>
  <si>
    <t>Índia</t>
  </si>
  <si>
    <t>Suïssa</t>
  </si>
  <si>
    <t>Ucraïna</t>
  </si>
  <si>
    <t>Japó</t>
  </si>
  <si>
    <t>Algèria</t>
  </si>
  <si>
    <t>Pakistan</t>
  </si>
  <si>
    <t>Costa d'Ivori</t>
  </si>
  <si>
    <t>Xina</t>
  </si>
  <si>
    <t>Gàmbia</t>
  </si>
  <si>
    <t>Austràlia</t>
  </si>
  <si>
    <t>Ghana</t>
  </si>
  <si>
    <t>Guinea</t>
  </si>
  <si>
    <t>Unió Europea</t>
  </si>
  <si>
    <t>Mali</t>
  </si>
  <si>
    <t>Resta Europa</t>
  </si>
  <si>
    <t>Marroc</t>
  </si>
  <si>
    <t>Àfrica</t>
  </si>
  <si>
    <t>Amèrica</t>
  </si>
  <si>
    <t>Àsia</t>
  </si>
  <si>
    <t>Oceania</t>
  </si>
  <si>
    <t>Nigèria</t>
  </si>
  <si>
    <t>Total</t>
  </si>
  <si>
    <t>Síria</t>
  </si>
  <si>
    <t>migra.</t>
  </si>
  <si>
    <t>Sàhara Occidental</t>
  </si>
  <si>
    <t>Hongria</t>
  </si>
  <si>
    <t>Singapur</t>
  </si>
  <si>
    <t>Turquia</t>
  </si>
  <si>
    <t>Estats Units d'Amèrica</t>
  </si>
  <si>
    <t>República Dominicana</t>
  </si>
  <si>
    <t>Panamà</t>
  </si>
  <si>
    <t>Corea</t>
  </si>
  <si>
    <t>Costa Rica</t>
  </si>
  <si>
    <t>Països Àsia S.R.D.E.</t>
  </si>
  <si>
    <t>Bangla Desh</t>
  </si>
  <si>
    <t>Burkina Faso</t>
  </si>
  <si>
    <t>Etiòpia</t>
  </si>
  <si>
    <t>Guinea Equatorial</t>
  </si>
  <si>
    <t>Iran</t>
  </si>
  <si>
    <t>Islànida</t>
  </si>
  <si>
    <t>Israel</t>
  </si>
  <si>
    <t>Nova Zelanda</t>
  </si>
  <si>
    <t>Rep. Democràtica del Congo</t>
  </si>
  <si>
    <t>Tunísia</t>
  </si>
  <si>
    <t>Afganistan</t>
  </si>
  <si>
    <t>Aràbia Saudita</t>
  </si>
  <si>
    <t>Bielorússia</t>
  </si>
  <si>
    <t>Grècia</t>
  </si>
  <si>
    <t>Indonèsia</t>
  </si>
  <si>
    <t>Kuwait</t>
  </si>
  <si>
    <t>Letònia</t>
  </si>
  <si>
    <t xml:space="preserve">Líban </t>
  </si>
  <si>
    <t>Lituània</t>
  </si>
  <si>
    <t>Malàisia</t>
  </si>
  <si>
    <t xml:space="preserve">Maldives </t>
  </si>
  <si>
    <t>Taiwan</t>
  </si>
  <si>
    <t>Altes i baixes de Sabadell amb l'estranger. 1/1/2017 a 31/12/2017</t>
  </si>
  <si>
    <t>Albania</t>
  </si>
  <si>
    <t>Camerún</t>
  </si>
  <si>
    <t>Egipte</t>
  </si>
  <si>
    <t>Eslovàquia</t>
  </si>
  <si>
    <t>Iraq</t>
  </si>
  <si>
    <t>Kenya</t>
  </si>
  <si>
    <t xml:space="preserve"> </t>
  </si>
  <si>
    <t>Libia</t>
  </si>
  <si>
    <t>Luxemburg</t>
  </si>
  <si>
    <t>Macedònia</t>
  </si>
  <si>
    <t>Moçambic</t>
  </si>
  <si>
    <t>Oman</t>
  </si>
  <si>
    <t>Rep. De Sud-àfrica</t>
  </si>
  <si>
    <t>Sao Tomé i Príncipe</t>
  </si>
  <si>
    <t>Sierra Leone</t>
  </si>
  <si>
    <t>Vietnam</t>
  </si>
  <si>
    <t>Estònia</t>
  </si>
  <si>
    <t>Font: Ajuntament de Sabadell. Informació de Base.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</si>
</sst>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00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3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2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8" fillId="0" borderId="11" xfId="54" applyFont="1" applyFill="1" applyBorder="1" applyAlignment="1">
      <alignment horizontal="left" wrapText="1"/>
      <protection/>
    </xf>
    <xf numFmtId="0" fontId="8" fillId="0" borderId="11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0" fontId="8" fillId="0" borderId="0" xfId="54" applyFont="1" applyFill="1" applyBorder="1" applyAlignment="1">
      <alignment horizontal="right" wrapText="1"/>
      <protection/>
    </xf>
    <xf numFmtId="0" fontId="8" fillId="0" borderId="11" xfId="54" applyFont="1" applyFill="1" applyBorder="1" applyAlignment="1">
      <alignment horizontal="left"/>
      <protection/>
    </xf>
    <xf numFmtId="0" fontId="8" fillId="0" borderId="11" xfId="54" applyFont="1" applyFill="1" applyBorder="1" applyAlignment="1">
      <alignment horizontal="right"/>
      <protection/>
    </xf>
    <xf numFmtId="0" fontId="0" fillId="0" borderId="0" xfId="0" applyAlignment="1">
      <alignment/>
    </xf>
    <xf numFmtId="0" fontId="8" fillId="0" borderId="12" xfId="54" applyFont="1" applyFill="1" applyBorder="1" applyAlignment="1">
      <alignment horizontal="right" wrapText="1"/>
      <protection/>
    </xf>
    <xf numFmtId="0" fontId="8" fillId="0" borderId="13" xfId="54" applyFont="1" applyFill="1" applyBorder="1" applyAlignment="1">
      <alignment horizontal="left" wrapText="1"/>
      <protection/>
    </xf>
    <xf numFmtId="0" fontId="8" fillId="0" borderId="13" xfId="54" applyFont="1" applyFill="1" applyBorder="1" applyAlignment="1">
      <alignment horizontal="right" wrapText="1"/>
      <protection/>
    </xf>
    <xf numFmtId="0" fontId="8" fillId="0" borderId="12" xfId="54" applyFont="1" applyFill="1" applyBorder="1" applyAlignment="1">
      <alignment horizontal="left" wrapText="1"/>
      <protection/>
    </xf>
    <xf numFmtId="0" fontId="8" fillId="0" borderId="0" xfId="0" applyFont="1" applyBorder="1" applyAlignment="1">
      <alignment horizontal="left"/>
    </xf>
    <xf numFmtId="0" fontId="5" fillId="0" borderId="0" xfId="0" applyFont="1" applyFill="1" applyAlignment="1">
      <alignment/>
    </xf>
    <xf numFmtId="2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8" fillId="0" borderId="0" xfId="0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1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1"/>
  <sheetViews>
    <sheetView tabSelected="1" zoomScalePageLayoutView="0" workbookViewId="0" topLeftCell="A1">
      <selection activeCell="S3" sqref="S3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0.5625" style="0" customWidth="1"/>
    <col min="6" max="8" width="5.7109375" style="0" customWidth="1"/>
    <col min="9" max="9" width="0.85546875" style="0" customWidth="1"/>
    <col min="10" max="10" width="17.00390625" style="0" customWidth="1"/>
    <col min="11" max="11" width="7.00390625" style="0" bestFit="1" customWidth="1"/>
    <col min="12" max="13" width="5.7109375" style="0" customWidth="1"/>
    <col min="14" max="14" width="0.42578125" style="0" customWidth="1"/>
    <col min="15" max="17" width="5.7109375" style="0" customWidth="1"/>
  </cols>
  <sheetData>
    <row r="1" ht="15.75">
      <c r="A1" s="1" t="s">
        <v>0</v>
      </c>
    </row>
    <row r="2" ht="15">
      <c r="A2" s="2" t="s">
        <v>102</v>
      </c>
    </row>
    <row r="3" spans="1:17" ht="12.75">
      <c r="A3" s="3"/>
      <c r="B3" s="4"/>
      <c r="C3" s="4"/>
      <c r="D3" s="4" t="s">
        <v>1</v>
      </c>
      <c r="E3" s="5"/>
      <c r="F3" s="4"/>
      <c r="G3" s="4"/>
      <c r="H3" s="4" t="s">
        <v>2</v>
      </c>
      <c r="I3" s="6"/>
      <c r="J3" s="6"/>
      <c r="K3" s="4"/>
      <c r="L3" s="4"/>
      <c r="M3" s="4" t="s">
        <v>1</v>
      </c>
      <c r="N3" s="5"/>
      <c r="O3" s="4"/>
      <c r="P3" s="4"/>
      <c r="Q3" s="4" t="s">
        <v>2</v>
      </c>
    </row>
    <row r="4" spans="1:17" ht="12.75">
      <c r="A4" s="7" t="s">
        <v>3</v>
      </c>
      <c r="B4" s="5"/>
      <c r="C4" s="5"/>
      <c r="D4" s="5" t="s">
        <v>4</v>
      </c>
      <c r="E4" s="5"/>
      <c r="F4" s="5"/>
      <c r="G4" s="5"/>
      <c r="H4" s="5" t="s">
        <v>4</v>
      </c>
      <c r="I4" s="5"/>
      <c r="J4" s="7" t="s">
        <v>3</v>
      </c>
      <c r="K4" s="5"/>
      <c r="L4" s="5"/>
      <c r="M4" s="5" t="s">
        <v>4</v>
      </c>
      <c r="N4" s="5"/>
      <c r="O4" s="5"/>
      <c r="P4" s="5"/>
      <c r="Q4" s="5" t="s">
        <v>4</v>
      </c>
    </row>
    <row r="5" spans="1:17" ht="12.75">
      <c r="A5" s="7" t="s">
        <v>5</v>
      </c>
      <c r="B5" s="5" t="s">
        <v>6</v>
      </c>
      <c r="C5" s="5" t="s">
        <v>7</v>
      </c>
      <c r="D5" s="5" t="s">
        <v>69</v>
      </c>
      <c r="E5" s="5"/>
      <c r="F5" s="5" t="s">
        <v>6</v>
      </c>
      <c r="G5" s="5" t="s">
        <v>7</v>
      </c>
      <c r="H5" s="5" t="s">
        <v>69</v>
      </c>
      <c r="I5" s="5"/>
      <c r="J5" s="7" t="s">
        <v>5</v>
      </c>
      <c r="K5" s="5" t="s">
        <v>6</v>
      </c>
      <c r="L5" s="5" t="s">
        <v>7</v>
      </c>
      <c r="M5" s="5" t="s">
        <v>69</v>
      </c>
      <c r="N5" s="5"/>
      <c r="O5" s="5" t="s">
        <v>6</v>
      </c>
      <c r="P5" s="5" t="s">
        <v>7</v>
      </c>
      <c r="Q5" s="5" t="s">
        <v>69</v>
      </c>
    </row>
    <row r="6" spans="1:18" ht="12.75">
      <c r="A6" s="17" t="s">
        <v>58</v>
      </c>
      <c r="B6" s="17">
        <f>SUM(B7:B27)</f>
        <v>376</v>
      </c>
      <c r="C6" s="17">
        <f>SUM(C7:C27)</f>
        <v>210</v>
      </c>
      <c r="D6" s="17">
        <f>B6-C6</f>
        <v>166</v>
      </c>
      <c r="E6" s="17"/>
      <c r="F6" s="36">
        <f aca="true" t="shared" si="0" ref="F6:F37">B6*100/$K$64</f>
        <v>14.647448383326841</v>
      </c>
      <c r="G6" s="36">
        <f aca="true" t="shared" si="1" ref="G6:G37">C6*100/$L$64</f>
        <v>42.51012145748988</v>
      </c>
      <c r="H6" s="36">
        <f aca="true" t="shared" si="2" ref="H6:H37">D6*100/$M$64</f>
        <v>8.007718282682104</v>
      </c>
      <c r="I6" s="11"/>
      <c r="J6" s="17" t="s">
        <v>63</v>
      </c>
      <c r="K6" s="50">
        <f>SUM(K7:K27)</f>
        <v>1495</v>
      </c>
      <c r="L6" s="50">
        <f>SUM(L7:L27)</f>
        <v>178</v>
      </c>
      <c r="M6" s="50">
        <f aca="true" t="shared" si="3" ref="M6:M37">K6-L6</f>
        <v>1317</v>
      </c>
      <c r="N6" s="38"/>
      <c r="O6" s="36">
        <f aca="true" t="shared" si="4" ref="O6:O37">K6*100/$K$64</f>
        <v>58.23918971562135</v>
      </c>
      <c r="P6" s="36">
        <f aca="true" t="shared" si="5" ref="P6:P37">L6*100/$L$64</f>
        <v>36.03238866396761</v>
      </c>
      <c r="Q6" s="36">
        <f aca="true" t="shared" si="6" ref="Q6:Q37">M6*100/$M$64</f>
        <v>63.53111432706223</v>
      </c>
      <c r="R6" s="47"/>
    </row>
    <row r="7" spans="1:21" ht="12" customHeight="1">
      <c r="A7" s="8" t="s">
        <v>8</v>
      </c>
      <c r="B7" s="8">
        <v>31</v>
      </c>
      <c r="C7" s="8">
        <v>42</v>
      </c>
      <c r="D7" s="8">
        <f aca="true" t="shared" si="7" ref="D7:D25">B7-C7</f>
        <v>-11</v>
      </c>
      <c r="E7" s="8"/>
      <c r="F7" s="19">
        <f t="shared" si="0"/>
        <v>1.2076353720296065</v>
      </c>
      <c r="G7" s="19">
        <f t="shared" si="1"/>
        <v>8.502024291497976</v>
      </c>
      <c r="H7" s="19">
        <f t="shared" si="2"/>
        <v>-0.5306319343945972</v>
      </c>
      <c r="I7" s="11"/>
      <c r="J7" s="8" t="s">
        <v>14</v>
      </c>
      <c r="K7" s="8">
        <v>80</v>
      </c>
      <c r="L7" s="8">
        <v>15</v>
      </c>
      <c r="M7" s="8">
        <f t="shared" si="3"/>
        <v>65</v>
      </c>
      <c r="N7" s="10"/>
      <c r="O7" s="19">
        <f t="shared" si="4"/>
        <v>3.1164783794312427</v>
      </c>
      <c r="P7" s="19">
        <f t="shared" si="5"/>
        <v>3.0364372469635628</v>
      </c>
      <c r="Q7" s="19">
        <f t="shared" si="6"/>
        <v>3.135552339604438</v>
      </c>
      <c r="U7" s="13"/>
    </row>
    <row r="8" spans="1:21" ht="12.75">
      <c r="A8" s="8" t="s">
        <v>9</v>
      </c>
      <c r="B8" s="8">
        <v>0</v>
      </c>
      <c r="C8" s="8">
        <v>1</v>
      </c>
      <c r="D8" s="8">
        <f t="shared" si="7"/>
        <v>-1</v>
      </c>
      <c r="E8" s="8"/>
      <c r="F8" s="19">
        <f t="shared" si="0"/>
        <v>0</v>
      </c>
      <c r="G8" s="19">
        <f t="shared" si="1"/>
        <v>0.20242914979757085</v>
      </c>
      <c r="H8" s="19">
        <f t="shared" si="2"/>
        <v>-0.0482392667631452</v>
      </c>
      <c r="I8" s="11"/>
      <c r="J8" s="8" t="s">
        <v>16</v>
      </c>
      <c r="K8" s="8">
        <v>114</v>
      </c>
      <c r="L8" s="8">
        <v>36</v>
      </c>
      <c r="M8" s="8">
        <f t="shared" si="3"/>
        <v>78</v>
      </c>
      <c r="N8" s="9"/>
      <c r="O8" s="19">
        <f t="shared" si="4"/>
        <v>4.4409816906895205</v>
      </c>
      <c r="P8" s="19">
        <f t="shared" si="5"/>
        <v>7.287449392712551</v>
      </c>
      <c r="Q8" s="19">
        <f t="shared" si="6"/>
        <v>3.7626628075253254</v>
      </c>
      <c r="U8" s="13"/>
    </row>
    <row r="9" spans="1:21" ht="12.75">
      <c r="A9" s="8" t="s">
        <v>11</v>
      </c>
      <c r="B9" s="8">
        <v>20</v>
      </c>
      <c r="C9" s="8">
        <v>8</v>
      </c>
      <c r="D9" s="8">
        <f t="shared" si="7"/>
        <v>12</v>
      </c>
      <c r="E9" s="8"/>
      <c r="F9" s="19">
        <f t="shared" si="0"/>
        <v>0.7791195948578107</v>
      </c>
      <c r="G9" s="19">
        <f t="shared" si="1"/>
        <v>1.6194331983805668</v>
      </c>
      <c r="H9" s="19">
        <f t="shared" si="2"/>
        <v>0.5788712011577424</v>
      </c>
      <c r="I9" s="11"/>
      <c r="J9" s="8" t="s">
        <v>18</v>
      </c>
      <c r="K9" s="8">
        <v>146</v>
      </c>
      <c r="L9" s="8">
        <v>9</v>
      </c>
      <c r="M9" s="8">
        <f t="shared" si="3"/>
        <v>137</v>
      </c>
      <c r="N9" s="9"/>
      <c r="O9" s="19">
        <f t="shared" si="4"/>
        <v>5.687573042462018</v>
      </c>
      <c r="P9" s="19">
        <f t="shared" si="5"/>
        <v>1.8218623481781377</v>
      </c>
      <c r="Q9" s="19">
        <f t="shared" si="6"/>
        <v>6.608779546550893</v>
      </c>
      <c r="U9" s="13"/>
    </row>
    <row r="10" spans="1:21" ht="12.75">
      <c r="A10" s="8" t="s">
        <v>12</v>
      </c>
      <c r="B10" s="8">
        <v>8</v>
      </c>
      <c r="C10" s="8">
        <v>2</v>
      </c>
      <c r="D10" s="8">
        <f t="shared" si="7"/>
        <v>6</v>
      </c>
      <c r="E10" s="8"/>
      <c r="F10" s="19">
        <f t="shared" si="0"/>
        <v>0.3116478379431243</v>
      </c>
      <c r="G10" s="19">
        <f t="shared" si="1"/>
        <v>0.4048582995951417</v>
      </c>
      <c r="H10" s="19">
        <f t="shared" si="2"/>
        <v>0.2894356005788712</v>
      </c>
      <c r="I10" s="11"/>
      <c r="J10" s="8" t="s">
        <v>19</v>
      </c>
      <c r="K10" s="8">
        <v>2</v>
      </c>
      <c r="L10" s="8">
        <v>0</v>
      </c>
      <c r="M10" s="8">
        <f t="shared" si="3"/>
        <v>2</v>
      </c>
      <c r="N10" s="9"/>
      <c r="O10" s="19">
        <f t="shared" si="4"/>
        <v>0.07791195948578107</v>
      </c>
      <c r="P10" s="19">
        <f t="shared" si="5"/>
        <v>0</v>
      </c>
      <c r="Q10" s="19">
        <f t="shared" si="6"/>
        <v>0.0964785335262904</v>
      </c>
      <c r="U10" s="13"/>
    </row>
    <row r="11" spans="1:21" ht="12.75">
      <c r="A11" s="8" t="s">
        <v>13</v>
      </c>
      <c r="B11" s="8">
        <v>2</v>
      </c>
      <c r="C11" s="8">
        <v>0</v>
      </c>
      <c r="D11" s="8">
        <f t="shared" si="7"/>
        <v>2</v>
      </c>
      <c r="E11" s="8"/>
      <c r="F11" s="19">
        <f t="shared" si="0"/>
        <v>0.07791195948578107</v>
      </c>
      <c r="G11" s="19">
        <f t="shared" si="1"/>
        <v>0</v>
      </c>
      <c r="H11" s="19">
        <f t="shared" si="2"/>
        <v>0.0964785335262904</v>
      </c>
      <c r="I11" s="11"/>
      <c r="J11" s="8" t="s">
        <v>21</v>
      </c>
      <c r="K11" s="8">
        <v>146</v>
      </c>
      <c r="L11" s="8">
        <v>11</v>
      </c>
      <c r="M11" s="8">
        <f t="shared" si="3"/>
        <v>135</v>
      </c>
      <c r="N11" s="9"/>
      <c r="O11" s="19">
        <f t="shared" si="4"/>
        <v>5.687573042462018</v>
      </c>
      <c r="P11" s="19">
        <f t="shared" si="5"/>
        <v>2.2267206477732793</v>
      </c>
      <c r="Q11" s="19">
        <f t="shared" si="6"/>
        <v>6.512301013024602</v>
      </c>
      <c r="U11" s="13"/>
    </row>
    <row r="12" spans="1:21" ht="12.75">
      <c r="A12" s="8" t="s">
        <v>106</v>
      </c>
      <c r="B12" s="8">
        <v>1</v>
      </c>
      <c r="C12" s="8">
        <v>0</v>
      </c>
      <c r="D12" s="8">
        <f>B12-C12</f>
        <v>1</v>
      </c>
      <c r="E12" s="8"/>
      <c r="F12" s="19">
        <f t="shared" si="0"/>
        <v>0.038955979742890535</v>
      </c>
      <c r="G12" s="19">
        <f t="shared" si="1"/>
        <v>0</v>
      </c>
      <c r="H12" s="19">
        <f t="shared" si="2"/>
        <v>0.0482392667631452</v>
      </c>
      <c r="I12" s="11"/>
      <c r="J12" s="8" t="s">
        <v>78</v>
      </c>
      <c r="K12" s="8">
        <v>8</v>
      </c>
      <c r="L12" s="8">
        <v>0</v>
      </c>
      <c r="M12" s="8">
        <f t="shared" si="3"/>
        <v>8</v>
      </c>
      <c r="N12" s="9"/>
      <c r="O12" s="19">
        <f t="shared" si="4"/>
        <v>0.3116478379431243</v>
      </c>
      <c r="P12" s="19">
        <f t="shared" si="5"/>
        <v>0</v>
      </c>
      <c r="Q12" s="19">
        <f t="shared" si="6"/>
        <v>0.3859141341051616</v>
      </c>
      <c r="U12" s="13"/>
    </row>
    <row r="13" spans="1:21" ht="12.75">
      <c r="A13" s="8" t="s">
        <v>119</v>
      </c>
      <c r="B13" s="8">
        <v>1</v>
      </c>
      <c r="C13" s="8">
        <v>0</v>
      </c>
      <c r="D13" s="8">
        <f>B13-C13</f>
        <v>1</v>
      </c>
      <c r="E13" s="8"/>
      <c r="F13" s="19">
        <f t="shared" si="0"/>
        <v>0.038955979742890535</v>
      </c>
      <c r="G13" s="19">
        <f t="shared" si="1"/>
        <v>0</v>
      </c>
      <c r="H13" s="19">
        <f t="shared" si="2"/>
        <v>0.0482392667631452</v>
      </c>
      <c r="I13" s="11"/>
      <c r="J13" s="37" t="s">
        <v>23</v>
      </c>
      <c r="K13" s="8">
        <v>32</v>
      </c>
      <c r="L13" s="8">
        <v>1</v>
      </c>
      <c r="M13" s="8">
        <f t="shared" si="3"/>
        <v>31</v>
      </c>
      <c r="N13" s="9"/>
      <c r="O13" s="19">
        <f t="shared" si="4"/>
        <v>1.2465913517724971</v>
      </c>
      <c r="P13" s="19">
        <f t="shared" si="5"/>
        <v>0.20242914979757085</v>
      </c>
      <c r="Q13" s="19">
        <f t="shared" si="6"/>
        <v>1.4954172696575012</v>
      </c>
      <c r="U13" s="13"/>
    </row>
    <row r="14" spans="1:21" ht="12.75">
      <c r="A14" s="37" t="s">
        <v>15</v>
      </c>
      <c r="B14" s="8">
        <v>0</v>
      </c>
      <c r="C14" s="8">
        <v>1</v>
      </c>
      <c r="D14" s="8">
        <f t="shared" si="7"/>
        <v>-1</v>
      </c>
      <c r="E14" s="8"/>
      <c r="F14" s="19">
        <f t="shared" si="0"/>
        <v>0</v>
      </c>
      <c r="G14" s="19">
        <f t="shared" si="1"/>
        <v>0.20242914979757085</v>
      </c>
      <c r="H14" s="19">
        <f t="shared" si="2"/>
        <v>-0.0482392667631452</v>
      </c>
      <c r="I14" s="11"/>
      <c r="J14" s="37" t="s">
        <v>25</v>
      </c>
      <c r="K14" s="8">
        <v>10</v>
      </c>
      <c r="L14" s="8">
        <v>0</v>
      </c>
      <c r="M14" s="8">
        <f t="shared" si="3"/>
        <v>10</v>
      </c>
      <c r="N14" s="9"/>
      <c r="O14" s="19">
        <f t="shared" si="4"/>
        <v>0.38955979742890534</v>
      </c>
      <c r="P14" s="19">
        <f t="shared" si="5"/>
        <v>0</v>
      </c>
      <c r="Q14" s="19">
        <f t="shared" si="6"/>
        <v>0.482392667631452</v>
      </c>
      <c r="U14" s="13"/>
    </row>
    <row r="15" spans="1:21" ht="12.75">
      <c r="A15" s="37" t="s">
        <v>17</v>
      </c>
      <c r="B15" s="8">
        <v>42</v>
      </c>
      <c r="C15" s="8">
        <v>53</v>
      </c>
      <c r="D15" s="8">
        <f t="shared" si="7"/>
        <v>-11</v>
      </c>
      <c r="E15" s="8"/>
      <c r="F15" s="19">
        <f t="shared" si="0"/>
        <v>1.6361511492014025</v>
      </c>
      <c r="G15" s="19">
        <f t="shared" si="1"/>
        <v>10.728744939271255</v>
      </c>
      <c r="H15" s="19">
        <f t="shared" si="2"/>
        <v>-0.5306319343945972</v>
      </c>
      <c r="I15" s="11"/>
      <c r="J15" s="8" t="s">
        <v>27</v>
      </c>
      <c r="K15" s="8">
        <v>101</v>
      </c>
      <c r="L15" s="8">
        <v>18</v>
      </c>
      <c r="M15" s="8">
        <f t="shared" si="3"/>
        <v>83</v>
      </c>
      <c r="N15" s="9"/>
      <c r="O15" s="19">
        <f t="shared" si="4"/>
        <v>3.934553954031944</v>
      </c>
      <c r="P15" s="19">
        <f t="shared" si="5"/>
        <v>3.6437246963562755</v>
      </c>
      <c r="Q15" s="19">
        <f t="shared" si="6"/>
        <v>4.003859141341052</v>
      </c>
      <c r="U15" s="13"/>
    </row>
    <row r="16" spans="1:21" ht="12.75">
      <c r="A16" s="37" t="s">
        <v>93</v>
      </c>
      <c r="B16" s="8">
        <v>0</v>
      </c>
      <c r="C16" s="8">
        <v>1</v>
      </c>
      <c r="D16" s="8">
        <f t="shared" si="7"/>
        <v>-1</v>
      </c>
      <c r="E16" s="8"/>
      <c r="F16" s="19">
        <f t="shared" si="0"/>
        <v>0</v>
      </c>
      <c r="G16" s="19">
        <f t="shared" si="1"/>
        <v>0.20242914979757085</v>
      </c>
      <c r="H16" s="19">
        <f t="shared" si="2"/>
        <v>-0.0482392667631452</v>
      </c>
      <c r="I16" s="11"/>
      <c r="J16" s="15" t="s">
        <v>74</v>
      </c>
      <c r="K16" s="8">
        <v>46</v>
      </c>
      <c r="L16" s="8">
        <v>31</v>
      </c>
      <c r="M16" s="8">
        <f t="shared" si="3"/>
        <v>15</v>
      </c>
      <c r="N16" s="9"/>
      <c r="O16" s="19">
        <f t="shared" si="4"/>
        <v>1.7919750681729645</v>
      </c>
      <c r="P16" s="19">
        <f t="shared" si="5"/>
        <v>6.275303643724697</v>
      </c>
      <c r="Q16" s="19">
        <f t="shared" si="6"/>
        <v>0.723589001447178</v>
      </c>
      <c r="U16" s="13"/>
    </row>
    <row r="17" spans="1:21" ht="12.75">
      <c r="A17" s="8" t="s">
        <v>71</v>
      </c>
      <c r="B17" s="8">
        <v>3</v>
      </c>
      <c r="C17" s="8">
        <v>3</v>
      </c>
      <c r="D17" s="8">
        <f t="shared" si="7"/>
        <v>0</v>
      </c>
      <c r="E17" s="8"/>
      <c r="F17" s="19">
        <f t="shared" si="0"/>
        <v>0.1168679392286716</v>
      </c>
      <c r="G17" s="19">
        <f t="shared" si="1"/>
        <v>0.6072874493927125</v>
      </c>
      <c r="H17" s="19">
        <f t="shared" si="2"/>
        <v>0</v>
      </c>
      <c r="I17" s="11"/>
      <c r="J17" s="37" t="s">
        <v>29</v>
      </c>
      <c r="K17" s="8">
        <v>2</v>
      </c>
      <c r="L17" s="8">
        <v>0</v>
      </c>
      <c r="M17" s="8">
        <f t="shared" si="3"/>
        <v>2</v>
      </c>
      <c r="N17" s="9"/>
      <c r="O17" s="19">
        <f t="shared" si="4"/>
        <v>0.07791195948578107</v>
      </c>
      <c r="P17" s="19">
        <f t="shared" si="5"/>
        <v>0</v>
      </c>
      <c r="Q17" s="19">
        <f t="shared" si="6"/>
        <v>0.0964785335262904</v>
      </c>
      <c r="U17" s="13"/>
    </row>
    <row r="18" spans="1:21" ht="12.75">
      <c r="A18" s="8" t="s">
        <v>20</v>
      </c>
      <c r="B18" s="8">
        <v>9</v>
      </c>
      <c r="C18" s="8">
        <v>3</v>
      </c>
      <c r="D18" s="8">
        <f t="shared" si="7"/>
        <v>6</v>
      </c>
      <c r="E18" s="8"/>
      <c r="F18" s="19">
        <f t="shared" si="0"/>
        <v>0.3506038176860148</v>
      </c>
      <c r="G18" s="19">
        <f t="shared" si="1"/>
        <v>0.6072874493927125</v>
      </c>
      <c r="H18" s="19">
        <f t="shared" si="2"/>
        <v>0.2894356005788712</v>
      </c>
      <c r="I18" s="11"/>
      <c r="J18" s="15" t="s">
        <v>32</v>
      </c>
      <c r="K18" s="8">
        <v>205</v>
      </c>
      <c r="L18" s="8">
        <v>5</v>
      </c>
      <c r="M18" s="8">
        <f t="shared" si="3"/>
        <v>200</v>
      </c>
      <c r="N18" s="9"/>
      <c r="O18" s="19">
        <f t="shared" si="4"/>
        <v>7.9859758472925595</v>
      </c>
      <c r="P18" s="19">
        <f t="shared" si="5"/>
        <v>1.0121457489878543</v>
      </c>
      <c r="Q18" s="19">
        <f t="shared" si="6"/>
        <v>9.64785335262904</v>
      </c>
      <c r="U18" s="13"/>
    </row>
    <row r="19" spans="1:21" ht="12.75">
      <c r="A19" s="8" t="s">
        <v>22</v>
      </c>
      <c r="B19" s="8">
        <v>59</v>
      </c>
      <c r="C19" s="8">
        <v>7</v>
      </c>
      <c r="D19" s="8">
        <f t="shared" si="7"/>
        <v>52</v>
      </c>
      <c r="E19" s="8"/>
      <c r="F19" s="19">
        <f t="shared" si="0"/>
        <v>2.2984028048305416</v>
      </c>
      <c r="G19" s="19">
        <f t="shared" si="1"/>
        <v>1.417004048582996</v>
      </c>
      <c r="H19" s="19">
        <f t="shared" si="2"/>
        <v>2.5084418716835506</v>
      </c>
      <c r="I19" s="11"/>
      <c r="J19" s="15" t="s">
        <v>34</v>
      </c>
      <c r="K19" s="8">
        <v>48</v>
      </c>
      <c r="L19" s="8">
        <v>17</v>
      </c>
      <c r="M19" s="8">
        <f t="shared" si="3"/>
        <v>31</v>
      </c>
      <c r="N19" s="9"/>
      <c r="O19" s="19">
        <f t="shared" si="4"/>
        <v>1.8698870276587456</v>
      </c>
      <c r="P19" s="19">
        <f t="shared" si="5"/>
        <v>3.4412955465587043</v>
      </c>
      <c r="Q19" s="19">
        <f t="shared" si="6"/>
        <v>1.4954172696575012</v>
      </c>
      <c r="U19" s="13"/>
    </row>
    <row r="20" spans="1:21" ht="12.75">
      <c r="A20" s="8" t="s">
        <v>96</v>
      </c>
      <c r="B20" s="8">
        <v>1</v>
      </c>
      <c r="C20" s="8">
        <v>1</v>
      </c>
      <c r="D20" s="8">
        <f t="shared" si="7"/>
        <v>0</v>
      </c>
      <c r="E20" s="8"/>
      <c r="F20" s="19">
        <f t="shared" si="0"/>
        <v>0.038955979742890535</v>
      </c>
      <c r="G20" s="19">
        <f t="shared" si="1"/>
        <v>0.20242914979757085</v>
      </c>
      <c r="H20" s="19">
        <f t="shared" si="2"/>
        <v>0</v>
      </c>
      <c r="I20" s="11"/>
      <c r="J20" s="15" t="s">
        <v>35</v>
      </c>
      <c r="K20" s="8">
        <v>11</v>
      </c>
      <c r="L20" s="8">
        <v>0</v>
      </c>
      <c r="M20" s="8">
        <f t="shared" si="3"/>
        <v>11</v>
      </c>
      <c r="N20" s="9"/>
      <c r="O20" s="19">
        <f t="shared" si="4"/>
        <v>0.4285157771717959</v>
      </c>
      <c r="P20" s="19">
        <f t="shared" si="5"/>
        <v>0</v>
      </c>
      <c r="Q20" s="19">
        <f t="shared" si="6"/>
        <v>0.5306319343945972</v>
      </c>
      <c r="U20" s="13"/>
    </row>
    <row r="21" spans="1:21" ht="12.75">
      <c r="A21" s="8" t="s">
        <v>98</v>
      </c>
      <c r="B21" s="8">
        <v>5</v>
      </c>
      <c r="C21" s="8">
        <v>0</v>
      </c>
      <c r="D21" s="8">
        <f t="shared" si="7"/>
        <v>5</v>
      </c>
      <c r="E21" s="8"/>
      <c r="F21" s="19">
        <f t="shared" si="0"/>
        <v>0.19477989871445267</v>
      </c>
      <c r="G21" s="19">
        <f t="shared" si="1"/>
        <v>0</v>
      </c>
      <c r="H21" s="19">
        <f t="shared" si="2"/>
        <v>0.241196333815726</v>
      </c>
      <c r="I21" s="11"/>
      <c r="J21" s="15" t="s">
        <v>76</v>
      </c>
      <c r="K21" s="8">
        <v>3</v>
      </c>
      <c r="L21" s="8">
        <v>3</v>
      </c>
      <c r="M21" s="8">
        <f t="shared" si="3"/>
        <v>0</v>
      </c>
      <c r="N21" s="9"/>
      <c r="O21" s="19">
        <f t="shared" si="4"/>
        <v>0.1168679392286716</v>
      </c>
      <c r="P21" s="19">
        <f t="shared" si="5"/>
        <v>0.6072874493927125</v>
      </c>
      <c r="Q21" s="19">
        <f t="shared" si="6"/>
        <v>0</v>
      </c>
      <c r="U21" s="13"/>
    </row>
    <row r="22" spans="1:21" ht="12.75">
      <c r="A22" s="8" t="s">
        <v>24</v>
      </c>
      <c r="B22" s="8">
        <v>19</v>
      </c>
      <c r="C22" s="8">
        <v>4</v>
      </c>
      <c r="D22" s="8">
        <f t="shared" si="7"/>
        <v>15</v>
      </c>
      <c r="E22" s="8"/>
      <c r="F22" s="19">
        <f t="shared" si="0"/>
        <v>0.7401636151149201</v>
      </c>
      <c r="G22" s="19">
        <f t="shared" si="1"/>
        <v>0.8097165991902834</v>
      </c>
      <c r="H22" s="19">
        <f t="shared" si="2"/>
        <v>0.723589001447178</v>
      </c>
      <c r="I22" s="11"/>
      <c r="J22" s="37" t="s">
        <v>37</v>
      </c>
      <c r="K22" s="8">
        <v>95</v>
      </c>
      <c r="L22" s="8">
        <v>10</v>
      </c>
      <c r="M22" s="8">
        <f t="shared" si="3"/>
        <v>85</v>
      </c>
      <c r="N22" s="9"/>
      <c r="O22" s="19">
        <f t="shared" si="4"/>
        <v>3.7008180755746007</v>
      </c>
      <c r="P22" s="19">
        <f t="shared" si="5"/>
        <v>2.0242914979757085</v>
      </c>
      <c r="Q22" s="19">
        <f t="shared" si="6"/>
        <v>4.100337674867342</v>
      </c>
      <c r="U22" s="13"/>
    </row>
    <row r="23" spans="1:21" ht="12.75">
      <c r="A23" s="8" t="s">
        <v>26</v>
      </c>
      <c r="B23" s="8">
        <v>3</v>
      </c>
      <c r="C23" s="8">
        <v>2</v>
      </c>
      <c r="D23" s="8">
        <f t="shared" si="7"/>
        <v>1</v>
      </c>
      <c r="E23" s="8"/>
      <c r="F23" s="19">
        <f t="shared" si="0"/>
        <v>0.1168679392286716</v>
      </c>
      <c r="G23" s="19">
        <f t="shared" si="1"/>
        <v>0.4048582995951417</v>
      </c>
      <c r="H23" s="19">
        <f t="shared" si="2"/>
        <v>0.0482392667631452</v>
      </c>
      <c r="I23" s="11"/>
      <c r="J23" s="37" t="s">
        <v>38</v>
      </c>
      <c r="K23" s="8">
        <v>82</v>
      </c>
      <c r="L23" s="8">
        <v>5</v>
      </c>
      <c r="M23" s="8">
        <f t="shared" si="3"/>
        <v>77</v>
      </c>
      <c r="N23" s="9"/>
      <c r="O23" s="19">
        <f t="shared" si="4"/>
        <v>3.1943903389170236</v>
      </c>
      <c r="P23" s="19">
        <f t="shared" si="5"/>
        <v>1.0121457489878543</v>
      </c>
      <c r="Q23" s="19">
        <f t="shared" si="6"/>
        <v>3.7144235407621804</v>
      </c>
      <c r="U23" s="13"/>
    </row>
    <row r="24" spans="1:21" ht="12.75">
      <c r="A24" s="8" t="s">
        <v>28</v>
      </c>
      <c r="B24" s="8">
        <v>14</v>
      </c>
      <c r="C24" s="8">
        <v>2</v>
      </c>
      <c r="D24" s="8">
        <f t="shared" si="7"/>
        <v>12</v>
      </c>
      <c r="E24" s="8"/>
      <c r="F24" s="19">
        <f t="shared" si="0"/>
        <v>0.5453837164004675</v>
      </c>
      <c r="G24" s="19">
        <f t="shared" si="1"/>
        <v>0.4048582995951417</v>
      </c>
      <c r="H24" s="19">
        <f t="shared" si="2"/>
        <v>0.5788712011577424</v>
      </c>
      <c r="I24" s="11"/>
      <c r="J24" s="37" t="s">
        <v>75</v>
      </c>
      <c r="K24" s="8">
        <v>69</v>
      </c>
      <c r="L24" s="8">
        <v>6</v>
      </c>
      <c r="M24" s="8">
        <f t="shared" si="3"/>
        <v>63</v>
      </c>
      <c r="N24" s="9"/>
      <c r="O24" s="19">
        <f t="shared" si="4"/>
        <v>2.687962602259447</v>
      </c>
      <c r="P24" s="19">
        <f t="shared" si="5"/>
        <v>1.214574898785425</v>
      </c>
      <c r="Q24" s="19">
        <f t="shared" si="6"/>
        <v>3.0390738060781475</v>
      </c>
      <c r="U24" s="13"/>
    </row>
    <row r="25" spans="1:21" ht="12.75">
      <c r="A25" s="8" t="s">
        <v>30</v>
      </c>
      <c r="B25" s="8">
        <v>32</v>
      </c>
      <c r="C25" s="8">
        <v>59</v>
      </c>
      <c r="D25" s="8">
        <f t="shared" si="7"/>
        <v>-27</v>
      </c>
      <c r="E25" s="8"/>
      <c r="F25" s="19">
        <f t="shared" si="0"/>
        <v>1.2465913517724971</v>
      </c>
      <c r="G25" s="19">
        <f t="shared" si="1"/>
        <v>11.94331983805668</v>
      </c>
      <c r="H25" s="19">
        <f t="shared" si="2"/>
        <v>-1.3024602026049203</v>
      </c>
      <c r="I25" s="11"/>
      <c r="J25" s="15" t="s">
        <v>40</v>
      </c>
      <c r="K25" s="8">
        <v>35</v>
      </c>
      <c r="L25" s="8">
        <v>0</v>
      </c>
      <c r="M25" s="8">
        <f t="shared" si="3"/>
        <v>35</v>
      </c>
      <c r="N25" s="12"/>
      <c r="O25" s="19">
        <f t="shared" si="4"/>
        <v>1.3634592910011687</v>
      </c>
      <c r="P25" s="19">
        <f t="shared" si="5"/>
        <v>0</v>
      </c>
      <c r="Q25" s="19">
        <f t="shared" si="6"/>
        <v>1.688374336710082</v>
      </c>
      <c r="U25" s="13"/>
    </row>
    <row r="26" spans="1:21" ht="12.75">
      <c r="A26" s="8" t="s">
        <v>31</v>
      </c>
      <c r="B26" s="8">
        <v>122</v>
      </c>
      <c r="C26" s="8">
        <v>15</v>
      </c>
      <c r="D26" s="8">
        <f aca="true" t="shared" si="8" ref="D26:D64">B26-C26</f>
        <v>107</v>
      </c>
      <c r="E26" s="8"/>
      <c r="F26" s="19">
        <f t="shared" si="0"/>
        <v>4.752629528632645</v>
      </c>
      <c r="G26" s="19">
        <f t="shared" si="1"/>
        <v>3.0364372469635628</v>
      </c>
      <c r="H26" s="19">
        <f t="shared" si="2"/>
        <v>5.161601543656537</v>
      </c>
      <c r="I26" s="11"/>
      <c r="J26" s="8" t="s">
        <v>41</v>
      </c>
      <c r="K26" s="8">
        <v>228</v>
      </c>
      <c r="L26" s="8">
        <v>6</v>
      </c>
      <c r="M26" s="8">
        <f t="shared" si="3"/>
        <v>222</v>
      </c>
      <c r="N26" s="40"/>
      <c r="O26" s="19">
        <f t="shared" si="4"/>
        <v>8.881963381379041</v>
      </c>
      <c r="P26" s="19">
        <f t="shared" si="5"/>
        <v>1.214574898785425</v>
      </c>
      <c r="Q26" s="19">
        <f t="shared" si="6"/>
        <v>10.709117221418234</v>
      </c>
      <c r="U26" s="13"/>
    </row>
    <row r="27" spans="1:21" ht="12.75">
      <c r="A27" s="16" t="s">
        <v>33</v>
      </c>
      <c r="B27" s="8">
        <v>4</v>
      </c>
      <c r="C27" s="8">
        <v>6</v>
      </c>
      <c r="D27" s="8">
        <f t="shared" si="8"/>
        <v>-2</v>
      </c>
      <c r="E27" s="8"/>
      <c r="F27" s="19">
        <f t="shared" si="0"/>
        <v>0.15582391897156214</v>
      </c>
      <c r="G27" s="19">
        <f t="shared" si="1"/>
        <v>1.214574898785425</v>
      </c>
      <c r="H27" s="19">
        <f t="shared" si="2"/>
        <v>-0.0964785335262904</v>
      </c>
      <c r="I27" s="11"/>
      <c r="J27" s="16" t="s">
        <v>43</v>
      </c>
      <c r="K27" s="8">
        <v>32</v>
      </c>
      <c r="L27" s="8">
        <v>5</v>
      </c>
      <c r="M27" s="8">
        <f t="shared" si="3"/>
        <v>27</v>
      </c>
      <c r="N27" s="39"/>
      <c r="O27" s="19">
        <f t="shared" si="4"/>
        <v>1.2465913517724971</v>
      </c>
      <c r="P27" s="19">
        <f t="shared" si="5"/>
        <v>1.0121457489878543</v>
      </c>
      <c r="Q27" s="19">
        <f t="shared" si="6"/>
        <v>1.3024602026049203</v>
      </c>
      <c r="U27" s="13"/>
    </row>
    <row r="28" spans="1:21" ht="12.75">
      <c r="A28" s="18" t="s">
        <v>60</v>
      </c>
      <c r="B28" s="17">
        <f>SUM(B29:B41)</f>
        <v>105</v>
      </c>
      <c r="C28" s="17">
        <f>SUM(C29:C41)</f>
        <v>47</v>
      </c>
      <c r="D28" s="17">
        <f t="shared" si="8"/>
        <v>58</v>
      </c>
      <c r="E28" s="8"/>
      <c r="F28" s="36">
        <f t="shared" si="0"/>
        <v>4.090377873003506</v>
      </c>
      <c r="G28" s="36">
        <f t="shared" si="1"/>
        <v>9.51417004048583</v>
      </c>
      <c r="H28" s="36">
        <f t="shared" si="2"/>
        <v>2.797877472262422</v>
      </c>
      <c r="I28" s="11"/>
      <c r="J28" s="17" t="s">
        <v>64</v>
      </c>
      <c r="K28" s="17">
        <f>SUM(K29:K51)</f>
        <v>259</v>
      </c>
      <c r="L28" s="17">
        <f>SUM(L29:L51)</f>
        <v>32</v>
      </c>
      <c r="M28" s="17">
        <f t="shared" si="3"/>
        <v>227</v>
      </c>
      <c r="N28" s="39"/>
      <c r="O28" s="36">
        <f t="shared" si="4"/>
        <v>10.089598753408648</v>
      </c>
      <c r="P28" s="36">
        <f t="shared" si="5"/>
        <v>6.477732793522267</v>
      </c>
      <c r="Q28" s="36">
        <f t="shared" si="6"/>
        <v>10.95031355523396</v>
      </c>
      <c r="U28" s="13"/>
    </row>
    <row r="29" spans="1:21" ht="12.75">
      <c r="A29" s="15" t="s">
        <v>103</v>
      </c>
      <c r="B29" s="8">
        <v>2</v>
      </c>
      <c r="C29" s="8">
        <v>0</v>
      </c>
      <c r="D29" s="8">
        <f t="shared" si="8"/>
        <v>2</v>
      </c>
      <c r="E29" s="8"/>
      <c r="F29" s="19">
        <f t="shared" si="0"/>
        <v>0.07791195948578107</v>
      </c>
      <c r="G29" s="19">
        <f t="shared" si="1"/>
        <v>0</v>
      </c>
      <c r="H29" s="19">
        <f t="shared" si="2"/>
        <v>0.0964785335262904</v>
      </c>
      <c r="I29" s="11"/>
      <c r="J29" s="8" t="s">
        <v>90</v>
      </c>
      <c r="K29" s="8">
        <v>1</v>
      </c>
      <c r="L29" s="8">
        <v>0</v>
      </c>
      <c r="M29" s="8">
        <f t="shared" si="3"/>
        <v>1</v>
      </c>
      <c r="N29" s="9"/>
      <c r="O29" s="19">
        <f t="shared" si="4"/>
        <v>0.038955979742890535</v>
      </c>
      <c r="P29" s="19">
        <f t="shared" si="5"/>
        <v>0</v>
      </c>
      <c r="Q29" s="19">
        <f t="shared" si="6"/>
        <v>0.0482392667631452</v>
      </c>
      <c r="U29" s="13"/>
    </row>
    <row r="30" spans="1:21" ht="12.75">
      <c r="A30" s="15" t="s">
        <v>36</v>
      </c>
      <c r="B30" s="8">
        <v>7</v>
      </c>
      <c r="C30" s="8">
        <v>7</v>
      </c>
      <c r="D30" s="8">
        <f t="shared" si="8"/>
        <v>0</v>
      </c>
      <c r="E30" s="8"/>
      <c r="F30" s="19">
        <f t="shared" si="0"/>
        <v>0.2726918582002337</v>
      </c>
      <c r="G30" s="19">
        <f t="shared" si="1"/>
        <v>1.417004048582996</v>
      </c>
      <c r="H30" s="19">
        <f t="shared" si="2"/>
        <v>0</v>
      </c>
      <c r="I30" s="11"/>
      <c r="J30" s="8" t="s">
        <v>91</v>
      </c>
      <c r="K30" s="8">
        <v>3</v>
      </c>
      <c r="L30" s="8">
        <v>0</v>
      </c>
      <c r="M30" s="8">
        <f t="shared" si="3"/>
        <v>3</v>
      </c>
      <c r="N30" s="9"/>
      <c r="O30" s="19">
        <f t="shared" si="4"/>
        <v>0.1168679392286716</v>
      </c>
      <c r="P30" s="19">
        <f t="shared" si="5"/>
        <v>0</v>
      </c>
      <c r="Q30" s="19">
        <f t="shared" si="6"/>
        <v>0.1447178002894356</v>
      </c>
      <c r="U30" s="13"/>
    </row>
    <row r="31" spans="1:21" ht="12.75">
      <c r="A31" s="15" t="s">
        <v>92</v>
      </c>
      <c r="B31" s="8">
        <v>2</v>
      </c>
      <c r="C31" s="8">
        <v>0</v>
      </c>
      <c r="D31" s="8">
        <f t="shared" si="8"/>
        <v>2</v>
      </c>
      <c r="E31" s="8"/>
      <c r="F31" s="19">
        <f t="shared" si="0"/>
        <v>0.07791195948578107</v>
      </c>
      <c r="G31" s="19">
        <f t="shared" si="1"/>
        <v>0</v>
      </c>
      <c r="H31" s="19">
        <f t="shared" si="2"/>
        <v>0.0964785335262904</v>
      </c>
      <c r="I31" s="11"/>
      <c r="J31" s="16" t="s">
        <v>80</v>
      </c>
      <c r="K31" s="8">
        <v>6</v>
      </c>
      <c r="L31" s="8">
        <v>1</v>
      </c>
      <c r="M31" s="8">
        <f t="shared" si="3"/>
        <v>5</v>
      </c>
      <c r="N31" s="9"/>
      <c r="O31" s="19">
        <f t="shared" si="4"/>
        <v>0.2337358784573432</v>
      </c>
      <c r="P31" s="19">
        <f t="shared" si="5"/>
        <v>0.20242914979757085</v>
      </c>
      <c r="Q31" s="19">
        <f t="shared" si="6"/>
        <v>0.241196333815726</v>
      </c>
      <c r="U31" s="13"/>
    </row>
    <row r="32" spans="1:21" ht="12.75">
      <c r="A32" s="8" t="s">
        <v>39</v>
      </c>
      <c r="B32" s="8">
        <v>17</v>
      </c>
      <c r="C32" s="8">
        <v>2</v>
      </c>
      <c r="D32" s="8">
        <f t="shared" si="8"/>
        <v>15</v>
      </c>
      <c r="E32" s="8"/>
      <c r="F32" s="19">
        <f t="shared" si="0"/>
        <v>0.6622516556291391</v>
      </c>
      <c r="G32" s="19">
        <f t="shared" si="1"/>
        <v>0.4048582995951417</v>
      </c>
      <c r="H32" s="19">
        <f t="shared" si="2"/>
        <v>0.723589001447178</v>
      </c>
      <c r="I32" s="11"/>
      <c r="J32" s="8" t="s">
        <v>77</v>
      </c>
      <c r="K32" s="8">
        <v>1</v>
      </c>
      <c r="L32" s="8">
        <v>2</v>
      </c>
      <c r="M32" s="8">
        <f t="shared" si="3"/>
        <v>-1</v>
      </c>
      <c r="N32" s="9"/>
      <c r="O32" s="19">
        <f t="shared" si="4"/>
        <v>0.038955979742890535</v>
      </c>
      <c r="P32" s="19">
        <f t="shared" si="5"/>
        <v>0.4048582995951417</v>
      </c>
      <c r="Q32" s="19">
        <f t="shared" si="6"/>
        <v>-0.0482392667631452</v>
      </c>
      <c r="R32" s="47"/>
      <c r="U32" s="13"/>
    </row>
    <row r="33" spans="1:21" ht="12.75">
      <c r="A33" s="8" t="s">
        <v>85</v>
      </c>
      <c r="B33" s="8">
        <v>2</v>
      </c>
      <c r="C33" s="8">
        <v>0</v>
      </c>
      <c r="D33" s="8">
        <f t="shared" si="8"/>
        <v>2</v>
      </c>
      <c r="E33" s="8"/>
      <c r="F33" s="19">
        <f t="shared" si="0"/>
        <v>0.07791195948578107</v>
      </c>
      <c r="G33" s="19">
        <f t="shared" si="1"/>
        <v>0</v>
      </c>
      <c r="H33" s="19">
        <f t="shared" si="2"/>
        <v>0.0964785335262904</v>
      </c>
      <c r="I33" s="11"/>
      <c r="J33" s="8" t="s">
        <v>46</v>
      </c>
      <c r="K33" s="8">
        <v>29</v>
      </c>
      <c r="L33" s="8">
        <v>1</v>
      </c>
      <c r="M33" s="8">
        <f t="shared" si="3"/>
        <v>28</v>
      </c>
      <c r="N33" s="9"/>
      <c r="O33" s="19">
        <f t="shared" si="4"/>
        <v>1.1297234125438256</v>
      </c>
      <c r="P33" s="19">
        <f t="shared" si="5"/>
        <v>0.20242914979757085</v>
      </c>
      <c r="Q33" s="19">
        <f t="shared" si="6"/>
        <v>1.3506994693680656</v>
      </c>
      <c r="R33" s="47"/>
      <c r="U33" s="13"/>
    </row>
    <row r="34" spans="1:21" ht="12.75">
      <c r="A34" s="8" t="s">
        <v>111</v>
      </c>
      <c r="B34" s="8">
        <v>0</v>
      </c>
      <c r="C34" s="8">
        <v>1</v>
      </c>
      <c r="D34" s="8">
        <f t="shared" si="8"/>
        <v>-1</v>
      </c>
      <c r="E34" s="8"/>
      <c r="F34" s="19">
        <f t="shared" si="0"/>
        <v>0</v>
      </c>
      <c r="G34" s="19">
        <f t="shared" si="1"/>
        <v>0.20242914979757085</v>
      </c>
      <c r="H34" s="19">
        <f t="shared" si="2"/>
        <v>-0.0482392667631452</v>
      </c>
      <c r="I34" s="11"/>
      <c r="J34" s="8" t="s">
        <v>94</v>
      </c>
      <c r="K34" s="8">
        <v>2</v>
      </c>
      <c r="L34" s="8">
        <v>0</v>
      </c>
      <c r="M34" s="8">
        <f t="shared" si="3"/>
        <v>2</v>
      </c>
      <c r="N34" s="9"/>
      <c r="O34" s="19">
        <f t="shared" si="4"/>
        <v>0.07791195948578107</v>
      </c>
      <c r="P34" s="19">
        <f t="shared" si="5"/>
        <v>0</v>
      </c>
      <c r="Q34" s="19">
        <f t="shared" si="6"/>
        <v>0.0964785335262904</v>
      </c>
      <c r="U34" s="13"/>
    </row>
    <row r="35" spans="1:21" ht="12.75">
      <c r="A35" s="8" t="s">
        <v>112</v>
      </c>
      <c r="B35" s="8">
        <v>1</v>
      </c>
      <c r="C35" s="8">
        <v>0</v>
      </c>
      <c r="D35" s="8">
        <f t="shared" si="8"/>
        <v>1</v>
      </c>
      <c r="E35" s="8"/>
      <c r="F35" s="19">
        <f t="shared" si="0"/>
        <v>0.038955979742890535</v>
      </c>
      <c r="G35" s="19">
        <f t="shared" si="1"/>
        <v>0</v>
      </c>
      <c r="H35" s="19">
        <f t="shared" si="2"/>
        <v>0.0482392667631452</v>
      </c>
      <c r="I35" s="11"/>
      <c r="J35" s="8" t="s">
        <v>84</v>
      </c>
      <c r="K35" s="8">
        <v>4</v>
      </c>
      <c r="L35" s="8">
        <v>0</v>
      </c>
      <c r="M35" s="8">
        <f t="shared" si="3"/>
        <v>4</v>
      </c>
      <c r="N35" s="9"/>
      <c r="O35" s="19">
        <f t="shared" si="4"/>
        <v>0.15582391897156214</v>
      </c>
      <c r="P35" s="19">
        <f t="shared" si="5"/>
        <v>0</v>
      </c>
      <c r="Q35" s="19">
        <f t="shared" si="6"/>
        <v>0.1929570670525808</v>
      </c>
      <c r="U35" s="13"/>
    </row>
    <row r="36" spans="1:21" ht="12.75">
      <c r="A36" s="8" t="s">
        <v>113</v>
      </c>
      <c r="B36" s="8">
        <v>1</v>
      </c>
      <c r="C36" s="8">
        <v>0</v>
      </c>
      <c r="D36" s="8">
        <f t="shared" si="8"/>
        <v>1</v>
      </c>
      <c r="E36" s="8"/>
      <c r="F36" s="19">
        <f t="shared" si="0"/>
        <v>0.038955979742890535</v>
      </c>
      <c r="G36" s="19">
        <f t="shared" si="1"/>
        <v>0</v>
      </c>
      <c r="H36" s="19">
        <f t="shared" si="2"/>
        <v>0.0482392667631452</v>
      </c>
      <c r="I36" s="11"/>
      <c r="J36" s="8" t="s">
        <v>107</v>
      </c>
      <c r="K36" s="8">
        <v>2</v>
      </c>
      <c r="L36" s="8">
        <v>0</v>
      </c>
      <c r="M36" s="8">
        <f t="shared" si="3"/>
        <v>2</v>
      </c>
      <c r="N36" s="9"/>
      <c r="O36" s="19">
        <f t="shared" si="4"/>
        <v>0.07791195948578107</v>
      </c>
      <c r="P36" s="19">
        <f t="shared" si="5"/>
        <v>0</v>
      </c>
      <c r="Q36" s="19">
        <f t="shared" si="6"/>
        <v>0.0964785335262904</v>
      </c>
      <c r="U36" s="13"/>
    </row>
    <row r="37" spans="1:21" ht="12.75">
      <c r="A37" s="8" t="s">
        <v>42</v>
      </c>
      <c r="B37" s="8">
        <v>2</v>
      </c>
      <c r="C37" s="8">
        <v>1</v>
      </c>
      <c r="D37" s="8">
        <f t="shared" si="8"/>
        <v>1</v>
      </c>
      <c r="E37" s="8"/>
      <c r="F37" s="19">
        <f t="shared" si="0"/>
        <v>0.07791195948578107</v>
      </c>
      <c r="G37" s="19">
        <f t="shared" si="1"/>
        <v>0.20242914979757085</v>
      </c>
      <c r="H37" s="19">
        <f t="shared" si="2"/>
        <v>0.0482392667631452</v>
      </c>
      <c r="I37" s="11"/>
      <c r="J37" s="8" t="s">
        <v>86</v>
      </c>
      <c r="K37" s="8">
        <v>0</v>
      </c>
      <c r="L37" s="8">
        <v>1</v>
      </c>
      <c r="M37" s="8">
        <f t="shared" si="3"/>
        <v>-1</v>
      </c>
      <c r="N37" s="9"/>
      <c r="O37" s="19">
        <f t="shared" si="4"/>
        <v>0</v>
      </c>
      <c r="P37" s="19">
        <f t="shared" si="5"/>
        <v>0.20242914979757085</v>
      </c>
      <c r="Q37" s="19">
        <f t="shared" si="6"/>
        <v>-0.0482392667631452</v>
      </c>
      <c r="U37" s="13"/>
    </row>
    <row r="38" spans="1:21" ht="12.75">
      <c r="A38" s="8" t="s">
        <v>44</v>
      </c>
      <c r="B38" s="8">
        <v>3</v>
      </c>
      <c r="C38" s="8">
        <v>2</v>
      </c>
      <c r="D38" s="8">
        <f t="shared" si="8"/>
        <v>1</v>
      </c>
      <c r="E38" s="8"/>
      <c r="F38" s="19">
        <f aca="true" t="shared" si="9" ref="F38:F64">B38*100/$K$64</f>
        <v>0.1168679392286716</v>
      </c>
      <c r="G38" s="19">
        <f aca="true" t="shared" si="10" ref="G38:G64">C38*100/$L$64</f>
        <v>0.4048582995951417</v>
      </c>
      <c r="H38" s="19">
        <f aca="true" t="shared" si="11" ref="H38:H64">D38*100/$M$64</f>
        <v>0.0482392667631452</v>
      </c>
      <c r="I38" s="11"/>
      <c r="J38" s="8" t="s">
        <v>49</v>
      </c>
      <c r="K38" s="8">
        <v>7</v>
      </c>
      <c r="L38" s="8">
        <v>2</v>
      </c>
      <c r="M38" s="8">
        <f aca="true" t="shared" si="12" ref="M38:M54">K38-L38</f>
        <v>5</v>
      </c>
      <c r="N38" s="9"/>
      <c r="O38" s="19">
        <f aca="true" t="shared" si="13" ref="O38:O54">K38*100/$K$64</f>
        <v>0.2726918582002337</v>
      </c>
      <c r="P38" s="19">
        <f aca="true" t="shared" si="14" ref="P38:P54">L38*100/$L$64</f>
        <v>0.4048582995951417</v>
      </c>
      <c r="Q38" s="19">
        <f aca="true" t="shared" si="15" ref="Q38:Q54">M38*100/$M$64</f>
        <v>0.241196333815726</v>
      </c>
      <c r="U38" s="13"/>
    </row>
    <row r="39" spans="1:21" ht="12.75">
      <c r="A39" s="8" t="s">
        <v>45</v>
      </c>
      <c r="B39" s="8">
        <v>20</v>
      </c>
      <c r="C39" s="8">
        <v>6</v>
      </c>
      <c r="D39" s="8">
        <f t="shared" si="8"/>
        <v>14</v>
      </c>
      <c r="E39" s="8"/>
      <c r="F39" s="19">
        <f t="shared" si="9"/>
        <v>0.7791195948578107</v>
      </c>
      <c r="G39" s="19">
        <f t="shared" si="10"/>
        <v>1.214574898785425</v>
      </c>
      <c r="H39" s="19">
        <f t="shared" si="11"/>
        <v>0.6753497346840328</v>
      </c>
      <c r="I39" s="11"/>
      <c r="J39" s="8" t="s">
        <v>95</v>
      </c>
      <c r="K39" s="8">
        <v>2</v>
      </c>
      <c r="L39" s="8">
        <v>1</v>
      </c>
      <c r="M39" s="8">
        <f t="shared" si="12"/>
        <v>1</v>
      </c>
      <c r="N39" s="9"/>
      <c r="O39" s="19">
        <f t="shared" si="13"/>
        <v>0.07791195948578107</v>
      </c>
      <c r="P39" s="19">
        <f t="shared" si="14"/>
        <v>0.20242914979757085</v>
      </c>
      <c r="Q39" s="19">
        <f t="shared" si="15"/>
        <v>0.0482392667631452</v>
      </c>
      <c r="U39" s="13"/>
    </row>
    <row r="40" spans="1:21" ht="12.75">
      <c r="A40" s="8" t="s">
        <v>47</v>
      </c>
      <c r="B40" s="8">
        <v>10</v>
      </c>
      <c r="C40" s="8">
        <v>22</v>
      </c>
      <c r="D40" s="8">
        <f t="shared" si="8"/>
        <v>-12</v>
      </c>
      <c r="E40" s="8"/>
      <c r="F40" s="19">
        <f t="shared" si="9"/>
        <v>0.38955979742890534</v>
      </c>
      <c r="G40" s="19">
        <f t="shared" si="10"/>
        <v>4.4534412955465585</v>
      </c>
      <c r="H40" s="19">
        <f t="shared" si="11"/>
        <v>-0.5788712011577424</v>
      </c>
      <c r="I40" s="11"/>
      <c r="J40" s="8" t="s">
        <v>97</v>
      </c>
      <c r="K40" s="8">
        <v>2</v>
      </c>
      <c r="L40" s="8">
        <v>0</v>
      </c>
      <c r="M40" s="8">
        <f t="shared" si="12"/>
        <v>2</v>
      </c>
      <c r="N40" s="9"/>
      <c r="O40" s="19">
        <f t="shared" si="13"/>
        <v>0.07791195948578107</v>
      </c>
      <c r="P40" s="19">
        <f t="shared" si="14"/>
        <v>0</v>
      </c>
      <c r="Q40" s="19">
        <f t="shared" si="15"/>
        <v>0.0964785335262904</v>
      </c>
      <c r="U40" s="13"/>
    </row>
    <row r="41" spans="1:21" ht="12.75">
      <c r="A41" s="8" t="s">
        <v>48</v>
      </c>
      <c r="B41" s="8">
        <v>38</v>
      </c>
      <c r="C41" s="8">
        <v>6</v>
      </c>
      <c r="D41" s="8">
        <f t="shared" si="8"/>
        <v>32</v>
      </c>
      <c r="E41" s="8"/>
      <c r="F41" s="19">
        <f t="shared" si="9"/>
        <v>1.4803272302298403</v>
      </c>
      <c r="G41" s="19">
        <f t="shared" si="10"/>
        <v>1.214574898785425</v>
      </c>
      <c r="H41" s="19">
        <f t="shared" si="11"/>
        <v>1.5436565364206465</v>
      </c>
      <c r="I41" s="11"/>
      <c r="J41" s="8" t="s">
        <v>99</v>
      </c>
      <c r="K41" s="8">
        <v>1</v>
      </c>
      <c r="L41" s="8">
        <v>0</v>
      </c>
      <c r="M41" s="8">
        <f t="shared" si="12"/>
        <v>1</v>
      </c>
      <c r="N41" s="39"/>
      <c r="O41" s="19">
        <f t="shared" si="13"/>
        <v>0.038955979742890535</v>
      </c>
      <c r="P41" s="19">
        <f t="shared" si="14"/>
        <v>0</v>
      </c>
      <c r="Q41" s="19">
        <f t="shared" si="15"/>
        <v>0.0482392667631452</v>
      </c>
      <c r="U41" s="13"/>
    </row>
    <row r="42" spans="1:21" ht="12.75">
      <c r="A42" s="17" t="s">
        <v>62</v>
      </c>
      <c r="B42" s="17">
        <f>SUM(B43:B64)</f>
        <v>323</v>
      </c>
      <c r="C42" s="17">
        <f>SUM(C43:C64)</f>
        <v>10</v>
      </c>
      <c r="D42" s="17">
        <f t="shared" si="8"/>
        <v>313</v>
      </c>
      <c r="E42" s="8"/>
      <c r="F42" s="36">
        <f t="shared" si="9"/>
        <v>12.582781456953642</v>
      </c>
      <c r="G42" s="36">
        <f t="shared" si="10"/>
        <v>2.0242914979757085</v>
      </c>
      <c r="H42" s="36">
        <f t="shared" si="11"/>
        <v>15.098890496864447</v>
      </c>
      <c r="I42" s="11"/>
      <c r="J42" s="8" t="s">
        <v>100</v>
      </c>
      <c r="K42" s="8">
        <v>1</v>
      </c>
      <c r="L42" s="8">
        <v>0</v>
      </c>
      <c r="M42" s="8">
        <f t="shared" si="12"/>
        <v>1</v>
      </c>
      <c r="N42" s="39"/>
      <c r="O42" s="19">
        <f t="shared" si="13"/>
        <v>0.038955979742890535</v>
      </c>
      <c r="P42" s="19">
        <f t="shared" si="14"/>
        <v>0</v>
      </c>
      <c r="Q42" s="19">
        <f t="shared" si="15"/>
        <v>0.0482392667631452</v>
      </c>
      <c r="U42" s="13"/>
    </row>
    <row r="43" spans="1:21" ht="12.75">
      <c r="A43" s="8" t="s">
        <v>50</v>
      </c>
      <c r="B43" s="8">
        <v>8</v>
      </c>
      <c r="C43" s="8">
        <v>0</v>
      </c>
      <c r="D43" s="8">
        <f t="shared" si="8"/>
        <v>8</v>
      </c>
      <c r="E43" s="17"/>
      <c r="F43" s="19">
        <f t="shared" si="9"/>
        <v>0.3116478379431243</v>
      </c>
      <c r="G43" s="19">
        <f t="shared" si="10"/>
        <v>0</v>
      </c>
      <c r="H43" s="19">
        <f t="shared" si="11"/>
        <v>0.3859141341051616</v>
      </c>
      <c r="I43" s="11"/>
      <c r="J43" s="8" t="s">
        <v>114</v>
      </c>
      <c r="K43" s="8">
        <v>5</v>
      </c>
      <c r="L43" s="8">
        <v>0</v>
      </c>
      <c r="M43" s="8">
        <f t="shared" si="12"/>
        <v>5</v>
      </c>
      <c r="N43" s="39"/>
      <c r="O43" s="19">
        <f t="shared" si="13"/>
        <v>0.19477989871445267</v>
      </c>
      <c r="P43" s="19">
        <f t="shared" si="14"/>
        <v>0</v>
      </c>
      <c r="Q43" s="19">
        <f t="shared" si="15"/>
        <v>0.241196333815726</v>
      </c>
      <c r="U43" s="13"/>
    </row>
    <row r="44" spans="1:21" ht="12.75">
      <c r="A44" s="8" t="s">
        <v>81</v>
      </c>
      <c r="B44" s="8">
        <v>5</v>
      </c>
      <c r="C44" s="8">
        <v>0</v>
      </c>
      <c r="D44" s="8">
        <f t="shared" si="8"/>
        <v>5</v>
      </c>
      <c r="E44" s="17"/>
      <c r="F44" s="19">
        <f t="shared" si="9"/>
        <v>0.19477989871445267</v>
      </c>
      <c r="G44" s="19">
        <f t="shared" si="10"/>
        <v>0</v>
      </c>
      <c r="H44" s="19">
        <f t="shared" si="11"/>
        <v>0.241196333815726</v>
      </c>
      <c r="I44" s="45"/>
      <c r="J44" s="15" t="s">
        <v>51</v>
      </c>
      <c r="K44" s="15">
        <v>83</v>
      </c>
      <c r="L44" s="15">
        <v>5</v>
      </c>
      <c r="M44" s="8">
        <f t="shared" si="12"/>
        <v>78</v>
      </c>
      <c r="N44" s="39"/>
      <c r="O44" s="19">
        <f t="shared" si="13"/>
        <v>3.2333463186599145</v>
      </c>
      <c r="P44" s="19">
        <f t="shared" si="14"/>
        <v>1.0121457489878543</v>
      </c>
      <c r="Q44" s="19">
        <f t="shared" si="15"/>
        <v>3.7626628075253254</v>
      </c>
      <c r="U44" s="13"/>
    </row>
    <row r="45" spans="1:21" ht="12.75">
      <c r="A45" s="8" t="s">
        <v>104</v>
      </c>
      <c r="B45" s="8">
        <v>1</v>
      </c>
      <c r="C45" s="8">
        <v>1</v>
      </c>
      <c r="D45" s="8">
        <f t="shared" si="8"/>
        <v>0</v>
      </c>
      <c r="E45" s="17"/>
      <c r="F45" s="19">
        <f t="shared" si="9"/>
        <v>0.038955979742890535</v>
      </c>
      <c r="G45" s="19">
        <f t="shared" si="10"/>
        <v>0.20242914979757085</v>
      </c>
      <c r="H45" s="19">
        <f t="shared" si="11"/>
        <v>0</v>
      </c>
      <c r="I45" s="45"/>
      <c r="J45" s="15" t="s">
        <v>72</v>
      </c>
      <c r="K45" s="15">
        <v>1</v>
      </c>
      <c r="L45" s="15">
        <v>4</v>
      </c>
      <c r="M45" s="8">
        <f t="shared" si="12"/>
        <v>-3</v>
      </c>
      <c r="N45" s="39"/>
      <c r="O45" s="19">
        <f t="shared" si="13"/>
        <v>0.038955979742890535</v>
      </c>
      <c r="P45" s="19">
        <f t="shared" si="14"/>
        <v>0.8097165991902834</v>
      </c>
      <c r="Q45" s="19">
        <f t="shared" si="15"/>
        <v>-0.1447178002894356</v>
      </c>
      <c r="U45" s="13"/>
    </row>
    <row r="46" spans="1:21" ht="12.75">
      <c r="A46" s="8" t="s">
        <v>52</v>
      </c>
      <c r="B46" s="8">
        <v>10</v>
      </c>
      <c r="C46" s="8">
        <v>0</v>
      </c>
      <c r="D46" s="8">
        <f t="shared" si="8"/>
        <v>10</v>
      </c>
      <c r="E46" s="17"/>
      <c r="F46" s="19">
        <f t="shared" si="9"/>
        <v>0.38955979742890534</v>
      </c>
      <c r="G46" s="19">
        <f t="shared" si="10"/>
        <v>0</v>
      </c>
      <c r="H46" s="19">
        <f t="shared" si="11"/>
        <v>0.482392667631452</v>
      </c>
      <c r="I46" s="11"/>
      <c r="J46" s="15" t="s">
        <v>68</v>
      </c>
      <c r="K46" s="15">
        <v>17</v>
      </c>
      <c r="L46" s="15">
        <v>0</v>
      </c>
      <c r="M46" s="8">
        <f t="shared" si="12"/>
        <v>17</v>
      </c>
      <c r="N46" s="39"/>
      <c r="O46" s="19">
        <f t="shared" si="13"/>
        <v>0.6622516556291391</v>
      </c>
      <c r="P46" s="19">
        <f t="shared" si="14"/>
        <v>0</v>
      </c>
      <c r="Q46" s="19">
        <f t="shared" si="15"/>
        <v>0.8200675349734684</v>
      </c>
      <c r="U46" s="13"/>
    </row>
    <row r="47" spans="1:21" ht="12.75">
      <c r="A47" s="8" t="s">
        <v>105</v>
      </c>
      <c r="B47" s="8">
        <v>3</v>
      </c>
      <c r="C47" s="8">
        <v>0</v>
      </c>
      <c r="D47" s="8">
        <f t="shared" si="8"/>
        <v>3</v>
      </c>
      <c r="E47" s="17"/>
      <c r="F47" s="19">
        <f t="shared" si="9"/>
        <v>0.1168679392286716</v>
      </c>
      <c r="G47" s="19">
        <f t="shared" si="10"/>
        <v>0</v>
      </c>
      <c r="H47" s="19">
        <f t="shared" si="11"/>
        <v>0.1447178002894356</v>
      </c>
      <c r="I47" s="11"/>
      <c r="J47" s="15" t="s">
        <v>101</v>
      </c>
      <c r="K47" s="15">
        <v>2</v>
      </c>
      <c r="L47" s="15">
        <v>0</v>
      </c>
      <c r="M47" s="8">
        <f t="shared" si="12"/>
        <v>2</v>
      </c>
      <c r="N47" s="12"/>
      <c r="O47" s="19">
        <f t="shared" si="13"/>
        <v>0.07791195948578107</v>
      </c>
      <c r="P47" s="19">
        <f t="shared" si="14"/>
        <v>0</v>
      </c>
      <c r="Q47" s="19">
        <f t="shared" si="15"/>
        <v>0.0964785335262904</v>
      </c>
      <c r="U47" s="13"/>
    </row>
    <row r="48" spans="1:21" ht="12.75">
      <c r="A48" s="8" t="s">
        <v>82</v>
      </c>
      <c r="B48" s="8">
        <v>3</v>
      </c>
      <c r="C48" s="8">
        <v>0</v>
      </c>
      <c r="D48" s="8">
        <f t="shared" si="8"/>
        <v>3</v>
      </c>
      <c r="E48" s="17"/>
      <c r="F48" s="19">
        <f t="shared" si="9"/>
        <v>0.1168679392286716</v>
      </c>
      <c r="G48" s="19">
        <f t="shared" si="10"/>
        <v>0</v>
      </c>
      <c r="H48" s="19">
        <f t="shared" si="11"/>
        <v>0.1447178002894356</v>
      </c>
      <c r="I48" s="11"/>
      <c r="J48" s="15" t="s">
        <v>73</v>
      </c>
      <c r="K48" s="15">
        <v>13</v>
      </c>
      <c r="L48" s="15">
        <v>0</v>
      </c>
      <c r="M48" s="8">
        <f t="shared" si="12"/>
        <v>13</v>
      </c>
      <c r="N48" s="12"/>
      <c r="O48" s="19">
        <f t="shared" si="13"/>
        <v>0.5064277366575769</v>
      </c>
      <c r="P48" s="19">
        <f t="shared" si="14"/>
        <v>0</v>
      </c>
      <c r="Q48" s="19">
        <f t="shared" si="15"/>
        <v>0.6271104679208876</v>
      </c>
      <c r="U48" s="13"/>
    </row>
    <row r="49" spans="1:21" ht="12.75">
      <c r="A49" s="8" t="s">
        <v>54</v>
      </c>
      <c r="B49" s="8">
        <v>33</v>
      </c>
      <c r="C49" s="8">
        <v>0</v>
      </c>
      <c r="D49" s="8">
        <f t="shared" si="8"/>
        <v>33</v>
      </c>
      <c r="E49" s="8"/>
      <c r="F49" s="19">
        <f t="shared" si="9"/>
        <v>1.2855473315153876</v>
      </c>
      <c r="G49" s="19">
        <f t="shared" si="10"/>
        <v>0</v>
      </c>
      <c r="H49" s="19">
        <f t="shared" si="11"/>
        <v>1.5918958031837915</v>
      </c>
      <c r="I49" s="11"/>
      <c r="J49" s="15" t="s">
        <v>118</v>
      </c>
      <c r="K49" s="15">
        <v>5</v>
      </c>
      <c r="L49" s="15">
        <v>1</v>
      </c>
      <c r="M49" s="8">
        <f t="shared" si="12"/>
        <v>4</v>
      </c>
      <c r="N49" s="12"/>
      <c r="O49" s="19">
        <f t="shared" si="13"/>
        <v>0.19477989871445267</v>
      </c>
      <c r="P49" s="19">
        <f t="shared" si="14"/>
        <v>0.20242914979757085</v>
      </c>
      <c r="Q49" s="19">
        <f t="shared" si="15"/>
        <v>0.1929570670525808</v>
      </c>
      <c r="U49" s="13"/>
    </row>
    <row r="50" spans="1:21" ht="12.75">
      <c r="A50" s="8" t="s">
        <v>56</v>
      </c>
      <c r="B50" s="8">
        <v>6</v>
      </c>
      <c r="C50" s="8">
        <v>0</v>
      </c>
      <c r="D50" s="8">
        <f t="shared" si="8"/>
        <v>6</v>
      </c>
      <c r="E50" s="8"/>
      <c r="F50" s="19">
        <f t="shared" si="9"/>
        <v>0.2337358784573432</v>
      </c>
      <c r="G50" s="19">
        <f t="shared" si="10"/>
        <v>0</v>
      </c>
      <c r="H50" s="19">
        <f t="shared" si="11"/>
        <v>0.2894356005788712</v>
      </c>
      <c r="I50" s="11"/>
      <c r="J50" s="15" t="s">
        <v>53</v>
      </c>
      <c r="K50" s="15">
        <v>68</v>
      </c>
      <c r="L50" s="15">
        <v>13</v>
      </c>
      <c r="M50" s="8">
        <f t="shared" si="12"/>
        <v>55</v>
      </c>
      <c r="N50" s="9"/>
      <c r="O50" s="19">
        <f t="shared" si="13"/>
        <v>2.6490066225165565</v>
      </c>
      <c r="P50" s="19">
        <f t="shared" si="14"/>
        <v>2.6315789473684212</v>
      </c>
      <c r="Q50" s="19">
        <f t="shared" si="15"/>
        <v>2.653159671972986</v>
      </c>
      <c r="U50" s="13"/>
    </row>
    <row r="51" spans="1:21" ht="12.75">
      <c r="A51" s="8" t="s">
        <v>57</v>
      </c>
      <c r="B51" s="8">
        <v>1</v>
      </c>
      <c r="C51" s="8">
        <v>0</v>
      </c>
      <c r="D51" s="8">
        <f t="shared" si="8"/>
        <v>1</v>
      </c>
      <c r="E51" s="8"/>
      <c r="F51" s="19">
        <f t="shared" si="9"/>
        <v>0.038955979742890535</v>
      </c>
      <c r="G51" s="19">
        <f t="shared" si="10"/>
        <v>0</v>
      </c>
      <c r="H51" s="19">
        <f t="shared" si="11"/>
        <v>0.0482392667631452</v>
      </c>
      <c r="I51" s="11"/>
      <c r="J51" s="15" t="s">
        <v>79</v>
      </c>
      <c r="K51" s="15">
        <v>4</v>
      </c>
      <c r="L51" s="15">
        <v>1</v>
      </c>
      <c r="M51" s="8">
        <f t="shared" si="12"/>
        <v>3</v>
      </c>
      <c r="N51" s="9"/>
      <c r="O51" s="19">
        <f t="shared" si="13"/>
        <v>0.15582391897156214</v>
      </c>
      <c r="P51" s="19">
        <f t="shared" si="14"/>
        <v>0.20242914979757085</v>
      </c>
      <c r="Q51" s="19">
        <f t="shared" si="15"/>
        <v>0.1447178002894356</v>
      </c>
      <c r="U51" s="13"/>
    </row>
    <row r="52" spans="1:21" ht="12.75">
      <c r="A52" s="8" t="s">
        <v>83</v>
      </c>
      <c r="B52" s="8">
        <v>6</v>
      </c>
      <c r="C52" s="8">
        <v>0</v>
      </c>
      <c r="D52" s="8">
        <f t="shared" si="8"/>
        <v>6</v>
      </c>
      <c r="E52" s="8"/>
      <c r="F52" s="19">
        <f t="shared" si="9"/>
        <v>0.2337358784573432</v>
      </c>
      <c r="G52" s="19">
        <f t="shared" si="10"/>
        <v>0</v>
      </c>
      <c r="H52" s="19">
        <f t="shared" si="11"/>
        <v>0.2894356005788712</v>
      </c>
      <c r="I52" s="11"/>
      <c r="J52" s="35" t="s">
        <v>65</v>
      </c>
      <c r="K52" s="35">
        <f>SUM(K53:K54)</f>
        <v>9</v>
      </c>
      <c r="L52" s="35">
        <f>SUM(L53:L54)</f>
        <v>17</v>
      </c>
      <c r="M52" s="17">
        <f t="shared" si="12"/>
        <v>-8</v>
      </c>
      <c r="N52" s="10"/>
      <c r="O52" s="36">
        <f t="shared" si="13"/>
        <v>0.3506038176860148</v>
      </c>
      <c r="P52" s="36">
        <f t="shared" si="14"/>
        <v>3.4412955465587043</v>
      </c>
      <c r="Q52" s="36">
        <f t="shared" si="15"/>
        <v>-0.3859141341051616</v>
      </c>
      <c r="U52" s="13"/>
    </row>
    <row r="53" spans="1:21" ht="12.75">
      <c r="A53" s="8" t="s">
        <v>108</v>
      </c>
      <c r="B53" s="8">
        <v>1</v>
      </c>
      <c r="C53" s="8">
        <v>0</v>
      </c>
      <c r="D53" s="8">
        <f t="shared" si="8"/>
        <v>1</v>
      </c>
      <c r="E53" s="8"/>
      <c r="F53" s="19">
        <f t="shared" si="9"/>
        <v>0.038955979742890535</v>
      </c>
      <c r="G53" s="19">
        <f t="shared" si="10"/>
        <v>0</v>
      </c>
      <c r="H53" s="19">
        <f t="shared" si="11"/>
        <v>0.0482392667631452</v>
      </c>
      <c r="I53" s="11"/>
      <c r="J53" s="8" t="s">
        <v>55</v>
      </c>
      <c r="K53" s="8">
        <v>7</v>
      </c>
      <c r="L53" s="8">
        <v>17</v>
      </c>
      <c r="M53" s="8">
        <f t="shared" si="12"/>
        <v>-10</v>
      </c>
      <c r="N53" s="12"/>
      <c r="O53" s="19">
        <f t="shared" si="13"/>
        <v>0.2726918582002337</v>
      </c>
      <c r="P53" s="19">
        <f t="shared" si="14"/>
        <v>3.4412955465587043</v>
      </c>
      <c r="Q53" s="19">
        <f t="shared" si="15"/>
        <v>-0.482392667631452</v>
      </c>
      <c r="U53" s="13"/>
    </row>
    <row r="54" spans="1:21" ht="12.75">
      <c r="A54" s="8" t="s">
        <v>110</v>
      </c>
      <c r="B54" s="8">
        <v>2</v>
      </c>
      <c r="C54" s="8">
        <v>0</v>
      </c>
      <c r="D54" s="8">
        <f t="shared" si="8"/>
        <v>2</v>
      </c>
      <c r="E54" s="8"/>
      <c r="F54" s="19">
        <f t="shared" si="9"/>
        <v>0.07791195948578107</v>
      </c>
      <c r="G54" s="19">
        <f t="shared" si="10"/>
        <v>0</v>
      </c>
      <c r="H54" s="19">
        <f t="shared" si="11"/>
        <v>0.0964785335262904</v>
      </c>
      <c r="I54" s="11"/>
      <c r="J54" s="8" t="s">
        <v>87</v>
      </c>
      <c r="K54" s="8">
        <v>2</v>
      </c>
      <c r="L54" s="8">
        <v>0</v>
      </c>
      <c r="M54" s="8">
        <f t="shared" si="12"/>
        <v>2</v>
      </c>
      <c r="N54" s="12"/>
      <c r="O54" s="19">
        <f t="shared" si="13"/>
        <v>0.07791195948578107</v>
      </c>
      <c r="P54" s="19">
        <f t="shared" si="14"/>
        <v>0</v>
      </c>
      <c r="Q54" s="19">
        <f t="shared" si="15"/>
        <v>0.0964785335262904</v>
      </c>
      <c r="U54" s="13"/>
    </row>
    <row r="55" spans="1:21" ht="12.75">
      <c r="A55" s="8" t="s">
        <v>59</v>
      </c>
      <c r="B55" s="8">
        <v>5</v>
      </c>
      <c r="C55" s="8">
        <v>1</v>
      </c>
      <c r="D55" s="8">
        <f t="shared" si="8"/>
        <v>4</v>
      </c>
      <c r="E55" s="8"/>
      <c r="F55" s="19">
        <f t="shared" si="9"/>
        <v>0.19477989871445267</v>
      </c>
      <c r="G55" s="19">
        <f t="shared" si="10"/>
        <v>0.20242914979757085</v>
      </c>
      <c r="H55" s="19">
        <f t="shared" si="11"/>
        <v>0.1929570670525808</v>
      </c>
      <c r="I55" s="11"/>
      <c r="U55" s="13"/>
    </row>
    <row r="56" spans="1:21" ht="12.75">
      <c r="A56" s="8" t="s">
        <v>61</v>
      </c>
      <c r="B56" s="8">
        <v>196</v>
      </c>
      <c r="C56" s="8">
        <v>7</v>
      </c>
      <c r="D56" s="8">
        <f t="shared" si="8"/>
        <v>189</v>
      </c>
      <c r="E56" s="8"/>
      <c r="F56" s="19">
        <f t="shared" si="9"/>
        <v>7.635372029606545</v>
      </c>
      <c r="G56" s="19">
        <f t="shared" si="10"/>
        <v>1.417004048582996</v>
      </c>
      <c r="H56" s="19">
        <f t="shared" si="11"/>
        <v>9.117221418234443</v>
      </c>
      <c r="I56" s="11"/>
      <c r="U56" s="13"/>
    </row>
    <row r="57" spans="1:21" ht="12.75">
      <c r="A57" s="8" t="s">
        <v>66</v>
      </c>
      <c r="B57" s="8">
        <v>10</v>
      </c>
      <c r="C57" s="8">
        <v>0</v>
      </c>
      <c r="D57" s="8">
        <f t="shared" si="8"/>
        <v>10</v>
      </c>
      <c r="E57" s="8"/>
      <c r="F57" s="19">
        <f t="shared" si="9"/>
        <v>0.38955979742890534</v>
      </c>
      <c r="G57" s="19">
        <f t="shared" si="10"/>
        <v>0</v>
      </c>
      <c r="H57" s="19">
        <f t="shared" si="11"/>
        <v>0.482392667631452</v>
      </c>
      <c r="I57" s="11"/>
      <c r="U57" s="13"/>
    </row>
    <row r="58" spans="1:21" ht="12.75">
      <c r="A58" s="8" t="s">
        <v>88</v>
      </c>
      <c r="B58" s="8">
        <v>1</v>
      </c>
      <c r="C58" s="8">
        <v>0</v>
      </c>
      <c r="D58" s="8">
        <f t="shared" si="8"/>
        <v>1</v>
      </c>
      <c r="E58" s="8"/>
      <c r="F58" s="19">
        <f t="shared" si="9"/>
        <v>0.038955979742890535</v>
      </c>
      <c r="G58" s="19">
        <f t="shared" si="10"/>
        <v>0</v>
      </c>
      <c r="H58" s="19">
        <f t="shared" si="11"/>
        <v>0.0482392667631452</v>
      </c>
      <c r="I58" s="11"/>
      <c r="J58" s="17" t="s">
        <v>58</v>
      </c>
      <c r="K58" s="49">
        <f>B6</f>
        <v>376</v>
      </c>
      <c r="L58" s="49">
        <f>C6</f>
        <v>210</v>
      </c>
      <c r="M58" s="50">
        <f aca="true" t="shared" si="16" ref="M58:M63">K58-L58</f>
        <v>166</v>
      </c>
      <c r="N58" s="38"/>
      <c r="O58" s="36">
        <f aca="true" t="shared" si="17" ref="O58:O63">K58*100/$K$64</f>
        <v>14.647448383326841</v>
      </c>
      <c r="P58" s="36">
        <f aca="true" t="shared" si="18" ref="P58:P63">L58*100/$L$64</f>
        <v>42.51012145748988</v>
      </c>
      <c r="Q58" s="36">
        <f aca="true" t="shared" si="19" ref="Q58:Q63">M58*100/$M$64</f>
        <v>8.007718282682104</v>
      </c>
      <c r="U58" s="13"/>
    </row>
    <row r="59" spans="1:21" ht="12.75">
      <c r="A59" s="8" t="s">
        <v>115</v>
      </c>
      <c r="B59" s="8">
        <v>1</v>
      </c>
      <c r="C59" s="8">
        <v>0</v>
      </c>
      <c r="D59" s="8">
        <f t="shared" si="8"/>
        <v>1</v>
      </c>
      <c r="E59" s="8"/>
      <c r="F59" s="19">
        <f t="shared" si="9"/>
        <v>0.038955979742890535</v>
      </c>
      <c r="G59" s="19">
        <f t="shared" si="10"/>
        <v>0</v>
      </c>
      <c r="H59" s="19">
        <f t="shared" si="11"/>
        <v>0.0482392667631452</v>
      </c>
      <c r="I59" s="11"/>
      <c r="J59" s="17" t="s">
        <v>60</v>
      </c>
      <c r="K59" s="50">
        <f>B28</f>
        <v>105</v>
      </c>
      <c r="L59" s="50">
        <f>C28</f>
        <v>47</v>
      </c>
      <c r="M59" s="50">
        <f t="shared" si="16"/>
        <v>58</v>
      </c>
      <c r="N59" s="38"/>
      <c r="O59" s="36">
        <f t="shared" si="17"/>
        <v>4.090377873003506</v>
      </c>
      <c r="P59" s="36">
        <f t="shared" si="18"/>
        <v>9.51417004048583</v>
      </c>
      <c r="Q59" s="36">
        <f t="shared" si="19"/>
        <v>2.797877472262422</v>
      </c>
      <c r="U59" s="13"/>
    </row>
    <row r="60" spans="1:21" ht="12.75">
      <c r="A60" s="8" t="s">
        <v>70</v>
      </c>
      <c r="B60" s="8">
        <v>1</v>
      </c>
      <c r="C60" s="8">
        <v>0</v>
      </c>
      <c r="D60" s="8">
        <f t="shared" si="8"/>
        <v>1</v>
      </c>
      <c r="E60" s="8"/>
      <c r="F60" s="19">
        <f t="shared" si="9"/>
        <v>0.038955979742890535</v>
      </c>
      <c r="G60" s="19">
        <f t="shared" si="10"/>
        <v>0</v>
      </c>
      <c r="H60" s="19">
        <f t="shared" si="11"/>
        <v>0.0482392667631452</v>
      </c>
      <c r="I60" s="11"/>
      <c r="J60" s="18" t="s">
        <v>62</v>
      </c>
      <c r="K60" s="49">
        <f>B42</f>
        <v>323</v>
      </c>
      <c r="L60" s="49">
        <f>C42</f>
        <v>10</v>
      </c>
      <c r="M60" s="50">
        <f t="shared" si="16"/>
        <v>313</v>
      </c>
      <c r="N60" s="38"/>
      <c r="O60" s="36">
        <f t="shared" si="17"/>
        <v>12.582781456953642</v>
      </c>
      <c r="P60" s="36">
        <f t="shared" si="18"/>
        <v>2.0242914979757085</v>
      </c>
      <c r="Q60" s="36">
        <f t="shared" si="19"/>
        <v>15.098890496864447</v>
      </c>
      <c r="R60" s="48" t="s">
        <v>109</v>
      </c>
      <c r="U60" s="13"/>
    </row>
    <row r="61" spans="1:21" ht="12.75">
      <c r="A61" s="8" t="s">
        <v>116</v>
      </c>
      <c r="B61" s="8">
        <v>1</v>
      </c>
      <c r="C61" s="8">
        <v>1</v>
      </c>
      <c r="D61" s="8">
        <f t="shared" si="8"/>
        <v>0</v>
      </c>
      <c r="E61" s="8"/>
      <c r="F61" s="19">
        <f t="shared" si="9"/>
        <v>0.038955979742890535</v>
      </c>
      <c r="G61" s="19">
        <f t="shared" si="10"/>
        <v>0.20242914979757085</v>
      </c>
      <c r="H61" s="19">
        <f t="shared" si="11"/>
        <v>0</v>
      </c>
      <c r="I61" s="11"/>
      <c r="J61" s="17" t="s">
        <v>63</v>
      </c>
      <c r="K61" s="50">
        <f>K6</f>
        <v>1495</v>
      </c>
      <c r="L61" s="50">
        <f>L6</f>
        <v>178</v>
      </c>
      <c r="M61" s="50">
        <f t="shared" si="16"/>
        <v>1317</v>
      </c>
      <c r="N61" s="38"/>
      <c r="O61" s="36">
        <f t="shared" si="17"/>
        <v>58.23918971562135</v>
      </c>
      <c r="P61" s="36">
        <f t="shared" si="18"/>
        <v>36.03238866396761</v>
      </c>
      <c r="Q61" s="36">
        <f t="shared" si="19"/>
        <v>63.53111432706223</v>
      </c>
      <c r="U61" s="13"/>
    </row>
    <row r="62" spans="1:21" ht="12.75">
      <c r="A62" s="8" t="s">
        <v>10</v>
      </c>
      <c r="B62" s="8">
        <v>24</v>
      </c>
      <c r="C62" s="8">
        <v>0</v>
      </c>
      <c r="D62" s="8">
        <f t="shared" si="8"/>
        <v>24</v>
      </c>
      <c r="E62" s="8"/>
      <c r="F62" s="19">
        <f t="shared" si="9"/>
        <v>0.9349435138293728</v>
      </c>
      <c r="G62" s="19">
        <f t="shared" si="10"/>
        <v>0</v>
      </c>
      <c r="H62" s="19">
        <f t="shared" si="11"/>
        <v>1.1577424023154848</v>
      </c>
      <c r="I62" s="11"/>
      <c r="J62" s="17" t="s">
        <v>64</v>
      </c>
      <c r="K62" s="50">
        <f>K28</f>
        <v>259</v>
      </c>
      <c r="L62" s="50">
        <f>L28</f>
        <v>32</v>
      </c>
      <c r="M62" s="50">
        <f t="shared" si="16"/>
        <v>227</v>
      </c>
      <c r="N62" s="38"/>
      <c r="O62" s="36">
        <f t="shared" si="17"/>
        <v>10.089598753408648</v>
      </c>
      <c r="P62" s="36">
        <f t="shared" si="18"/>
        <v>6.477732793522267</v>
      </c>
      <c r="Q62" s="36">
        <f t="shared" si="19"/>
        <v>10.95031355523396</v>
      </c>
      <c r="U62" s="13"/>
    </row>
    <row r="63" spans="1:21" ht="12.75">
      <c r="A63" s="8" t="s">
        <v>117</v>
      </c>
      <c r="B63" s="8">
        <v>3</v>
      </c>
      <c r="C63" s="8">
        <v>0</v>
      </c>
      <c r="D63" s="8">
        <f t="shared" si="8"/>
        <v>3</v>
      </c>
      <c r="E63" s="8"/>
      <c r="F63" s="19">
        <f t="shared" si="9"/>
        <v>0.1168679392286716</v>
      </c>
      <c r="G63" s="19">
        <f t="shared" si="10"/>
        <v>0</v>
      </c>
      <c r="H63" s="19">
        <f t="shared" si="11"/>
        <v>0.1447178002894356</v>
      </c>
      <c r="I63" s="11"/>
      <c r="J63" s="17" t="s">
        <v>65</v>
      </c>
      <c r="K63" s="50">
        <f>K52</f>
        <v>9</v>
      </c>
      <c r="L63" s="50">
        <f>L52</f>
        <v>17</v>
      </c>
      <c r="M63" s="50">
        <f t="shared" si="16"/>
        <v>-8</v>
      </c>
      <c r="N63" s="46"/>
      <c r="O63" s="36">
        <f t="shared" si="17"/>
        <v>0.3506038176860148</v>
      </c>
      <c r="P63" s="36">
        <f t="shared" si="18"/>
        <v>3.4412955465587043</v>
      </c>
      <c r="Q63" s="36">
        <f t="shared" si="19"/>
        <v>-0.3859141341051616</v>
      </c>
      <c r="U63" s="13"/>
    </row>
    <row r="64" spans="1:21" ht="13.5" thickBot="1">
      <c r="A64" s="42" t="s">
        <v>89</v>
      </c>
      <c r="B64" s="42">
        <v>2</v>
      </c>
      <c r="C64" s="42">
        <v>0</v>
      </c>
      <c r="D64" s="42">
        <f t="shared" si="8"/>
        <v>2</v>
      </c>
      <c r="E64" s="43"/>
      <c r="F64" s="44">
        <f t="shared" si="9"/>
        <v>0.07791195948578107</v>
      </c>
      <c r="G64" s="44">
        <f t="shared" si="10"/>
        <v>0</v>
      </c>
      <c r="H64" s="44">
        <f t="shared" si="11"/>
        <v>0.0964785335262904</v>
      </c>
      <c r="I64" s="44"/>
      <c r="J64" s="41" t="s">
        <v>67</v>
      </c>
      <c r="K64" s="51">
        <f aca="true" t="shared" si="20" ref="K64:Q64">SUM(K58:K63)</f>
        <v>2567</v>
      </c>
      <c r="L64" s="51">
        <f t="shared" si="20"/>
        <v>494</v>
      </c>
      <c r="M64" s="51">
        <f t="shared" si="20"/>
        <v>2073</v>
      </c>
      <c r="N64" s="41">
        <f t="shared" si="20"/>
        <v>0</v>
      </c>
      <c r="O64" s="41">
        <f t="shared" si="20"/>
        <v>100.00000000000001</v>
      </c>
      <c r="P64" s="41">
        <f t="shared" si="20"/>
        <v>100</v>
      </c>
      <c r="Q64" s="41">
        <f t="shared" si="20"/>
        <v>100</v>
      </c>
      <c r="U64" s="13"/>
    </row>
    <row r="65" spans="1:21" ht="12.75">
      <c r="A65" s="52" t="s">
        <v>120</v>
      </c>
      <c r="B65" s="8"/>
      <c r="C65" s="8"/>
      <c r="D65" s="8"/>
      <c r="E65" s="12"/>
      <c r="F65" s="8"/>
      <c r="G65" s="14"/>
      <c r="H65" s="14"/>
      <c r="I65" s="19"/>
      <c r="J65" s="20"/>
      <c r="K65" s="20"/>
      <c r="L65" s="20"/>
      <c r="M65" s="8"/>
      <c r="O65" s="14"/>
      <c r="P65" s="14"/>
      <c r="Q65" s="14"/>
      <c r="S65" s="25"/>
      <c r="U65" s="13"/>
    </row>
    <row r="66" spans="1:21" ht="12.75">
      <c r="A66" s="8"/>
      <c r="B66" s="8"/>
      <c r="C66" s="8"/>
      <c r="D66" s="8"/>
      <c r="E66" s="12"/>
      <c r="F66" s="8"/>
      <c r="G66" s="14"/>
      <c r="H66" s="14"/>
      <c r="I66" s="19"/>
      <c r="J66" s="8"/>
      <c r="K66" s="8"/>
      <c r="L66" s="8"/>
      <c r="M66" s="8"/>
      <c r="N66" s="12"/>
      <c r="O66" s="14"/>
      <c r="P66" s="14"/>
      <c r="Q66" s="14"/>
      <c r="S66" s="25"/>
      <c r="U66" s="13"/>
    </row>
    <row r="67" spans="9:21" ht="12.75">
      <c r="I67" s="11"/>
      <c r="S67" s="25"/>
      <c r="U67" s="13"/>
    </row>
    <row r="68" spans="9:21" ht="12.75">
      <c r="I68" s="11"/>
      <c r="S68" s="25"/>
      <c r="U68" s="13"/>
    </row>
    <row r="69" spans="1:21" ht="12.75">
      <c r="A69" s="23"/>
      <c r="B69" s="24"/>
      <c r="C69" s="24"/>
      <c r="S69" s="25"/>
      <c r="U69" s="13"/>
    </row>
    <row r="70" spans="1:21" ht="12.75">
      <c r="A70" s="23"/>
      <c r="B70" s="24"/>
      <c r="C70" s="24"/>
      <c r="S70" s="25"/>
      <c r="U70" s="13"/>
    </row>
    <row r="71" spans="1:21" ht="12.75">
      <c r="A71" s="22"/>
      <c r="B71" s="22"/>
      <c r="C71" s="22"/>
      <c r="I71" s="11"/>
      <c r="S71" s="25"/>
      <c r="U71" s="13"/>
    </row>
    <row r="72" spans="1:21" ht="12.75">
      <c r="A72" s="23"/>
      <c r="B72" s="24"/>
      <c r="C72" s="24"/>
      <c r="D72" s="8"/>
      <c r="E72" s="12"/>
      <c r="F72" s="8"/>
      <c r="G72" s="14"/>
      <c r="H72" s="14"/>
      <c r="I72" s="15"/>
      <c r="S72" s="25"/>
      <c r="U72" s="13"/>
    </row>
    <row r="73" spans="1:21" ht="12.75">
      <c r="A73" s="31"/>
      <c r="B73" s="32"/>
      <c r="C73" s="32"/>
      <c r="D73" s="21"/>
      <c r="E73" s="21"/>
      <c r="F73" s="21"/>
      <c r="G73" s="21"/>
      <c r="H73" s="21"/>
      <c r="I73" s="19"/>
      <c r="S73" s="25"/>
      <c r="U73" s="13"/>
    </row>
    <row r="74" spans="1:21" ht="12.75">
      <c r="A74" s="34"/>
      <c r="B74" s="26"/>
      <c r="C74" s="26"/>
      <c r="D74" s="21"/>
      <c r="E74" s="21"/>
      <c r="F74" s="21"/>
      <c r="G74" s="21"/>
      <c r="H74" s="21"/>
      <c r="I74" s="19"/>
      <c r="J74" s="15"/>
      <c r="K74" s="15"/>
      <c r="L74" s="15"/>
      <c r="M74" s="15"/>
      <c r="N74" s="15"/>
      <c r="O74" s="15"/>
      <c r="P74" s="15"/>
      <c r="S74" s="20"/>
      <c r="U74" s="13"/>
    </row>
    <row r="75" spans="1:21" ht="12.75">
      <c r="A75" s="33"/>
      <c r="B75" s="30"/>
      <c r="C75" s="30"/>
      <c r="I75" s="11"/>
      <c r="U75" s="13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21" ht="12.75">
      <c r="A78" s="23"/>
      <c r="B78" s="24"/>
      <c r="C78" s="24"/>
      <c r="U78" s="13"/>
    </row>
    <row r="79" spans="1:21" ht="12.75">
      <c r="A79" s="23"/>
      <c r="B79" s="24"/>
      <c r="C79" s="24"/>
      <c r="U79" s="13"/>
    </row>
    <row r="80" spans="1:21" ht="12.75">
      <c r="A80" s="23"/>
      <c r="B80" s="24"/>
      <c r="C80" s="24"/>
      <c r="U80" s="13"/>
    </row>
    <row r="81" spans="1:21" ht="12.75">
      <c r="A81" s="23"/>
      <c r="B81" s="24"/>
      <c r="C81" s="24"/>
      <c r="U81" s="13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17" ht="12.75">
      <c r="A89" s="27"/>
      <c r="B89" s="28"/>
      <c r="C89" s="28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0" spans="1:3" ht="12.75">
      <c r="A90" s="23"/>
      <c r="B90" s="24"/>
      <c r="C90" s="24"/>
    </row>
    <row r="91" spans="1:9" ht="12.75">
      <c r="A91" s="22"/>
      <c r="B91" s="22"/>
      <c r="C91" s="22"/>
      <c r="I91" s="11"/>
    </row>
    <row r="92" spans="1:16" ht="12.75">
      <c r="A92" s="23"/>
      <c r="B92" s="24"/>
      <c r="C92" s="24"/>
      <c r="I92" s="11"/>
      <c r="J92" s="15"/>
      <c r="K92" s="15"/>
      <c r="L92" s="15"/>
      <c r="M92" s="15"/>
      <c r="N92" s="15"/>
      <c r="O92" s="15"/>
      <c r="P92" s="15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9" ht="12.75">
      <c r="A95" s="20"/>
      <c r="B95" s="20"/>
      <c r="C95" s="20"/>
      <c r="I95" s="11"/>
    </row>
    <row r="96" spans="1:17" s="29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8" ht="12.75">
      <c r="U98" s="13"/>
    </row>
    <row r="99" ht="12.75">
      <c r="U99" s="13"/>
    </row>
    <row r="100" spans="1:3" ht="12.75">
      <c r="A100" s="20"/>
      <c r="B100" s="20"/>
      <c r="C100" s="20"/>
    </row>
    <row r="101" spans="1:3" ht="12.75">
      <c r="A101" s="20"/>
      <c r="B101" s="20"/>
      <c r="C101" s="20"/>
    </row>
    <row r="102" spans="1:21" ht="12.75">
      <c r="A102" s="20"/>
      <c r="B102" s="20"/>
      <c r="C102" s="20"/>
      <c r="U102" s="13"/>
    </row>
    <row r="103" spans="1:3" ht="12.75">
      <c r="A103" s="20"/>
      <c r="B103" s="20"/>
      <c r="C103" s="20"/>
    </row>
    <row r="104" spans="1:3" ht="12.75">
      <c r="A104" s="20"/>
      <c r="B104" s="20"/>
      <c r="C104" s="20"/>
    </row>
    <row r="105" spans="1:3" ht="12.75">
      <c r="A105" s="20"/>
      <c r="B105" s="20"/>
      <c r="C105" s="20"/>
    </row>
    <row r="106" spans="1:3" ht="12.75">
      <c r="A106" s="20"/>
      <c r="B106" s="20"/>
      <c r="C106" s="20"/>
    </row>
    <row r="107" spans="1:3" ht="12.75">
      <c r="A107" s="20"/>
      <c r="B107" s="20"/>
      <c r="C107" s="20"/>
    </row>
    <row r="108" spans="1:3" ht="12.75">
      <c r="A108" s="20"/>
      <c r="B108" s="20"/>
      <c r="C108" s="20"/>
    </row>
    <row r="109" spans="1:3" ht="12.75">
      <c r="A109" s="20"/>
      <c r="B109" s="20"/>
      <c r="C109" s="20"/>
    </row>
    <row r="110" spans="1:3" ht="12.75">
      <c r="A110" s="20"/>
      <c r="B110" s="20"/>
      <c r="C110" s="20"/>
    </row>
    <row r="111" spans="1:3" ht="12.75">
      <c r="A111" s="20"/>
      <c r="B111" s="20"/>
      <c r="C111" s="2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2018-04-18T07:31:00Z</cp:lastPrinted>
  <dcterms:created xsi:type="dcterms:W3CDTF">2009-09-08T10:28:31Z</dcterms:created>
  <dcterms:modified xsi:type="dcterms:W3CDTF">2018-05-23T11:06:32Z</dcterms:modified>
  <cp:category/>
  <cp:version/>
  <cp:contentType/>
  <cp:contentStatus/>
</cp:coreProperties>
</file>