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5060" windowHeight="4470" activeTab="0"/>
  </bookViews>
  <sheets>
    <sheet name="02.03.04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<sst xmlns="http://schemas.openxmlformats.org/spreadsheetml/2006/main" count="84" uniqueCount="30">
  <si>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02.03.04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</si>
  <si>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</si>
  <si>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</si>
  <si>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</si>
  <si>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</si>
  <si>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</si>
  <si>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</si>
  <si>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</si>
  <si>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</si>
  <si>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</si>
  <si>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</si>
  <si>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</si>
  <si>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</si>
  <si>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</si>
  <si>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</si>
  <si>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</si>
  <si>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</si>
  <si>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</si>
  <si>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</si>
  <si>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</si>
  <si>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</si>
  <si>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</si>
  <si>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</si>
  <si>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</si>
  <si>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</si>
  <si>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</si>
  <si>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</si>
  <si>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1. Dades a 1 de gener de 2018.</t>
  </si>
  <si>
    <r>
      <t>Districte 3. Grups quinquennals. 2017</t>
    </r>
    <r>
      <rPr>
        <vertAlign val="superscript"/>
        <sz val="12"/>
        <rFont val="Arial"/>
        <family val="2"/>
      </rPr>
      <t>1</t>
    </r>
  </si>
  <si>
    <t>Font: Ajuntament de Sabadell. Informació de Base.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</si>
</sst>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Times New Roman"/>
      <family val="1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vertAlign val="superscript"/>
      <sz val="12"/>
      <name val="Arial"/>
      <family val="2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25"/>
      <color indexed="8"/>
      <name val="Arial"/>
      <family val="0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49" fontId="6" fillId="33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1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3" fillId="0" borderId="0" xfId="54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horizontal="left" wrapText="1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55" applyFont="1" applyFill="1" applyBorder="1" applyAlignment="1">
      <alignment horizontal="right" wrapText="1"/>
      <protection/>
    </xf>
    <xf numFmtId="3" fontId="8" fillId="0" borderId="0" xfId="55" applyNumberFormat="1" applyFont="1" applyFill="1" applyBorder="1" applyAlignment="1">
      <alignment horizontal="right" wrapText="1"/>
      <protection/>
    </xf>
    <xf numFmtId="3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9" fontId="7" fillId="0" borderId="0" xfId="57" applyFont="1" applyAlignment="1">
      <alignment horizontal="left"/>
    </xf>
    <xf numFmtId="0" fontId="8" fillId="0" borderId="0" xfId="0" applyFont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 3. 2017</a:t>
            </a:r>
          </a:p>
        </c:rich>
      </c:tx>
      <c:layout>
        <c:manualLayout>
          <c:xMode val="factor"/>
          <c:yMode val="factor"/>
          <c:x val="0.03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125"/>
          <c:w val="0.90825"/>
          <c:h val="0.83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'02.03.04'!$S$4:$S$24</c:f>
              <c:strCache/>
            </c:strRef>
          </c:cat>
          <c:val>
            <c:numRef>
              <c:f>'02.03.04'!$U$4:$U$24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'02.03.04'!$S$4:$S$24</c:f>
              <c:strCache/>
            </c:strRef>
          </c:cat>
          <c:val>
            <c:numRef>
              <c:f>'02.03.04'!$V$4:$V$24</c:f>
              <c:numCache/>
            </c:numRef>
          </c:val>
        </c:ser>
        <c:overlap val="100"/>
        <c:gapWidth val="30"/>
        <c:axId val="24508579"/>
        <c:axId val="19250620"/>
      </c:barChart>
      <c:catAx>
        <c:axId val="24508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6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0620"/>
        <c:crosses val="autoZero"/>
        <c:auto val="1"/>
        <c:lblOffset val="100"/>
        <c:tickLblSkip val="2"/>
        <c:noMultiLvlLbl val="0"/>
      </c:catAx>
      <c:valAx>
        <c:axId val="19250620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33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857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323850</xdr:colOff>
      <xdr:row>41</xdr:row>
      <xdr:rowOff>28575</xdr:rowOff>
    </xdr:to>
    <xdr:graphicFrame>
      <xdr:nvGraphicFramePr>
        <xdr:cNvPr id="1" name="Gráfico 1"/>
        <xdr:cNvGraphicFramePr/>
      </xdr:nvGraphicFramePr>
      <xdr:xfrm>
        <a:off x="533400" y="3209925"/>
        <a:ext cx="4972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161925</xdr:colOff>
      <xdr:row>28</xdr:row>
      <xdr:rowOff>47625</xdr:rowOff>
    </xdr:from>
    <xdr:ext cx="447675" cy="180975"/>
    <xdr:sp>
      <xdr:nvSpPr>
        <xdr:cNvPr id="2" name="Text Box 2"/>
        <xdr:cNvSpPr txBox="1">
          <a:spLocks noChangeArrowheads="1"/>
        </xdr:cNvSpPr>
      </xdr:nvSpPr>
      <xdr:spPr>
        <a:xfrm>
          <a:off x="4686300" y="47148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257175</xdr:colOff>
      <xdr:row>28</xdr:row>
      <xdr:rowOff>38100</xdr:rowOff>
    </xdr:from>
    <xdr:ext cx="485775" cy="180975"/>
    <xdr:sp>
      <xdr:nvSpPr>
        <xdr:cNvPr id="3" name="Text Box 3"/>
        <xdr:cNvSpPr txBox="1">
          <a:spLocks noChangeArrowheads="1"/>
        </xdr:cNvSpPr>
      </xdr:nvSpPr>
      <xdr:spPr>
        <a:xfrm>
          <a:off x="1476375" y="470535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1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4.8515625" style="0" bestFit="1" customWidth="1"/>
    <col min="4" max="4" width="5.00390625" style="0" bestFit="1" customWidth="1"/>
    <col min="5" max="5" width="4.8515625" style="0" bestFit="1" customWidth="1"/>
    <col min="6" max="6" width="5.421875" style="0" customWidth="1"/>
    <col min="7" max="7" width="4.421875" style="0" customWidth="1"/>
    <col min="8" max="8" width="5.421875" style="0" customWidth="1"/>
    <col min="9" max="9" width="4.421875" style="0" customWidth="1"/>
    <col min="10" max="10" width="5.7109375" style="0" bestFit="1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421875" style="0" customWidth="1"/>
    <col min="16" max="16" width="5.421875" style="0" customWidth="1"/>
    <col min="17" max="17" width="4.8515625" style="0" bestFit="1" customWidth="1"/>
    <col min="18" max="18" width="5.7109375" style="2" customWidth="1"/>
  </cols>
  <sheetData>
    <row r="1" ht="15.75">
      <c r="A1" s="1" t="s">
        <v>0</v>
      </c>
    </row>
    <row r="2" ht="18">
      <c r="A2" s="3" t="s">
        <v>28</v>
      </c>
    </row>
    <row r="3" spans="1:24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S3" s="37"/>
      <c r="T3" s="37" t="s">
        <v>11</v>
      </c>
      <c r="U3" s="37" t="s">
        <v>11</v>
      </c>
      <c r="V3" s="37" t="s">
        <v>12</v>
      </c>
      <c r="W3" s="37"/>
      <c r="X3" s="37"/>
    </row>
    <row r="4" spans="1:24" ht="12.75">
      <c r="A4" s="8" t="s">
        <v>11</v>
      </c>
      <c r="B4" s="45">
        <v>704</v>
      </c>
      <c r="C4" s="9">
        <f>B4*100/$L$16</f>
        <v>2.1319120586275817</v>
      </c>
      <c r="D4" s="45">
        <v>823</v>
      </c>
      <c r="E4" s="9">
        <f>D4*100/$L$16</f>
        <v>2.4922778753558235</v>
      </c>
      <c r="F4" s="45">
        <v>902</v>
      </c>
      <c r="G4" s="9">
        <f>F4*100/$L$16</f>
        <v>2.731512325116589</v>
      </c>
      <c r="H4" s="45">
        <v>958</v>
      </c>
      <c r="I4" s="9">
        <f>H4*100/$L$16</f>
        <v>2.9010962388710557</v>
      </c>
      <c r="J4" s="45">
        <v>916</v>
      </c>
      <c r="K4" s="10">
        <f>J4*100/$L$16</f>
        <v>2.7739083035552055</v>
      </c>
      <c r="L4" s="46">
        <v>910</v>
      </c>
      <c r="M4" s="10">
        <f>L4*100/$L$16</f>
        <v>2.755738598510084</v>
      </c>
      <c r="N4" s="45">
        <v>984</v>
      </c>
      <c r="O4" s="10">
        <f>N4*100/$L$16</f>
        <v>2.979831627399915</v>
      </c>
      <c r="P4" s="46">
        <v>1265</v>
      </c>
      <c r="Q4" s="9">
        <f>P4*100/$L$16</f>
        <v>3.8307794803464357</v>
      </c>
      <c r="R4" s="10"/>
      <c r="S4" s="38" t="s">
        <v>2</v>
      </c>
      <c r="T4" s="39">
        <f>C4</f>
        <v>2.1319120586275817</v>
      </c>
      <c r="U4" s="39">
        <f>-T4</f>
        <v>-2.1319120586275817</v>
      </c>
      <c r="V4" s="39">
        <f>C5</f>
        <v>1.962328144873115</v>
      </c>
      <c r="W4" s="37"/>
      <c r="X4" s="37"/>
    </row>
    <row r="5" spans="1:24" ht="12.75">
      <c r="A5" s="11" t="s">
        <v>12</v>
      </c>
      <c r="B5" s="45">
        <v>648</v>
      </c>
      <c r="C5" s="9">
        <f>B5*100/$L$16</f>
        <v>1.962328144873115</v>
      </c>
      <c r="D5" s="45">
        <v>779</v>
      </c>
      <c r="E5" s="9">
        <f>D5*100/$L$16</f>
        <v>2.3590333716915994</v>
      </c>
      <c r="F5" s="45">
        <v>851</v>
      </c>
      <c r="G5" s="9">
        <f>F5*100/$L$16</f>
        <v>2.577069832233057</v>
      </c>
      <c r="H5" s="45">
        <v>841</v>
      </c>
      <c r="I5" s="9">
        <f>H5*100/$L$16</f>
        <v>2.5467869904911877</v>
      </c>
      <c r="J5" s="45">
        <v>854</v>
      </c>
      <c r="K5" s="10">
        <f>J5*100/$L$16</f>
        <v>2.5861546847556176</v>
      </c>
      <c r="L5" s="46">
        <v>874</v>
      </c>
      <c r="M5" s="10">
        <f>L5*100/$L$16</f>
        <v>2.6467203682393556</v>
      </c>
      <c r="N5" s="45">
        <v>922</v>
      </c>
      <c r="O5" s="10">
        <f>N5*100/$L$16</f>
        <v>2.792078008600327</v>
      </c>
      <c r="P5" s="46">
        <v>1106</v>
      </c>
      <c r="Q5" s="9">
        <f>P5*100/$L$16</f>
        <v>3.349282296650718</v>
      </c>
      <c r="R5" s="10"/>
      <c r="S5" s="38" t="s">
        <v>4</v>
      </c>
      <c r="T5" s="39">
        <f>E4</f>
        <v>2.4922778753558235</v>
      </c>
      <c r="U5" s="39">
        <f aca="true" t="shared" si="0" ref="U5:U24">-T5</f>
        <v>-2.4922778753558235</v>
      </c>
      <c r="V5" s="39">
        <f>E5</f>
        <v>2.3590333716915994</v>
      </c>
      <c r="W5" s="37"/>
      <c r="X5" s="37"/>
    </row>
    <row r="6" spans="1:24" ht="13.5" thickBot="1">
      <c r="A6" s="12" t="s">
        <v>13</v>
      </c>
      <c r="B6" s="13">
        <f aca="true" t="shared" si="1" ref="B6:Q6">SUM(B4:B5)</f>
        <v>1352</v>
      </c>
      <c r="C6" s="14">
        <f t="shared" si="1"/>
        <v>4.094240203500696</v>
      </c>
      <c r="D6" s="13">
        <f t="shared" si="1"/>
        <v>1602</v>
      </c>
      <c r="E6" s="14">
        <f t="shared" si="1"/>
        <v>4.851311247047423</v>
      </c>
      <c r="F6" s="13">
        <f t="shared" si="1"/>
        <v>1753</v>
      </c>
      <c r="G6" s="14">
        <f t="shared" si="1"/>
        <v>5.308582157349646</v>
      </c>
      <c r="H6" s="13">
        <f t="shared" si="1"/>
        <v>1799</v>
      </c>
      <c r="I6" s="14">
        <f t="shared" si="1"/>
        <v>5.447883229362244</v>
      </c>
      <c r="J6" s="47">
        <f t="shared" si="1"/>
        <v>1770</v>
      </c>
      <c r="K6" s="48">
        <f t="shared" si="1"/>
        <v>5.360062988310823</v>
      </c>
      <c r="L6" s="47">
        <f t="shared" si="1"/>
        <v>1784</v>
      </c>
      <c r="M6" s="48">
        <f t="shared" si="1"/>
        <v>5.40245896674944</v>
      </c>
      <c r="N6" s="47">
        <f t="shared" si="1"/>
        <v>1906</v>
      </c>
      <c r="O6" s="48">
        <f t="shared" si="1"/>
        <v>5.771909636000242</v>
      </c>
      <c r="P6" s="47">
        <f t="shared" si="1"/>
        <v>2371</v>
      </c>
      <c r="Q6" s="14">
        <f t="shared" si="1"/>
        <v>7.180061776997153</v>
      </c>
      <c r="R6" s="15"/>
      <c r="S6" s="38" t="s">
        <v>5</v>
      </c>
      <c r="T6" s="39">
        <f>G4</f>
        <v>2.731512325116589</v>
      </c>
      <c r="U6" s="39">
        <f t="shared" si="0"/>
        <v>-2.731512325116589</v>
      </c>
      <c r="V6" s="39">
        <f>G5</f>
        <v>2.577069832233057</v>
      </c>
      <c r="W6" s="37"/>
      <c r="X6" s="37"/>
    </row>
    <row r="7" spans="2:24" ht="12.7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38" t="s">
        <v>6</v>
      </c>
      <c r="T7" s="39">
        <f>I4</f>
        <v>2.9010962388710557</v>
      </c>
      <c r="U7" s="39">
        <f t="shared" si="0"/>
        <v>-2.9010962388710557</v>
      </c>
      <c r="V7" s="39">
        <f>I5</f>
        <v>2.5467869904911877</v>
      </c>
      <c r="W7" s="37"/>
      <c r="X7" s="37"/>
    </row>
    <row r="8" spans="1:24" ht="12.75">
      <c r="A8" s="4" t="s">
        <v>1</v>
      </c>
      <c r="B8" s="5" t="s">
        <v>14</v>
      </c>
      <c r="C8" s="5" t="s">
        <v>3</v>
      </c>
      <c r="D8" s="17" t="s">
        <v>15</v>
      </c>
      <c r="E8" s="17" t="s">
        <v>3</v>
      </c>
      <c r="F8" s="18" t="s">
        <v>16</v>
      </c>
      <c r="G8" s="18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38" t="s">
        <v>7</v>
      </c>
      <c r="T8" s="39">
        <f>K4</f>
        <v>2.7739083035552055</v>
      </c>
      <c r="U8" s="39">
        <f t="shared" si="0"/>
        <v>-2.7739083035552055</v>
      </c>
      <c r="V8" s="39">
        <f>K5</f>
        <v>2.5861546847556176</v>
      </c>
      <c r="W8" s="37"/>
      <c r="X8" s="37"/>
    </row>
    <row r="9" spans="1:24" ht="12.75">
      <c r="A9" s="8" t="s">
        <v>11</v>
      </c>
      <c r="B9" s="46">
        <v>1369</v>
      </c>
      <c r="C9" s="10">
        <f>B9*100/$L$16</f>
        <v>4.145721034461874</v>
      </c>
      <c r="D9" s="46">
        <v>1283</v>
      </c>
      <c r="E9" s="10">
        <f>D9*100/$L$16</f>
        <v>3.8852885954818</v>
      </c>
      <c r="F9" s="46">
        <v>1266</v>
      </c>
      <c r="G9" s="10">
        <f>F9*100/$L$16</f>
        <v>3.8338077645206226</v>
      </c>
      <c r="H9" s="46">
        <v>1080</v>
      </c>
      <c r="I9" s="9">
        <f>H9*100/$L$16</f>
        <v>3.270546908121858</v>
      </c>
      <c r="J9" s="46">
        <v>881</v>
      </c>
      <c r="K9" s="10">
        <f>J9*100/$L$16</f>
        <v>2.667918357458664</v>
      </c>
      <c r="L9" s="46">
        <v>812</v>
      </c>
      <c r="M9" s="10">
        <f>L9*100/$L$16</f>
        <v>2.4589667494397673</v>
      </c>
      <c r="N9" s="45">
        <v>792</v>
      </c>
      <c r="O9" s="10">
        <f>N9*100/$L$16</f>
        <v>2.3984010659560293</v>
      </c>
      <c r="P9" s="45">
        <v>518</v>
      </c>
      <c r="Q9" s="9">
        <f>P9*100/$L$16</f>
        <v>1.568651202228817</v>
      </c>
      <c r="R9" s="19"/>
      <c r="S9" s="38" t="s">
        <v>8</v>
      </c>
      <c r="T9" s="39">
        <f>M4</f>
        <v>2.755738598510084</v>
      </c>
      <c r="U9" s="39">
        <f t="shared" si="0"/>
        <v>-2.755738598510084</v>
      </c>
      <c r="V9" s="39">
        <f>M5</f>
        <v>2.6467203682393556</v>
      </c>
      <c r="W9" s="37"/>
      <c r="X9" s="37"/>
    </row>
    <row r="10" spans="1:24" ht="12.75">
      <c r="A10" s="8" t="s">
        <v>12</v>
      </c>
      <c r="B10" s="46">
        <v>1295</v>
      </c>
      <c r="C10" s="10">
        <f>B10*100/$L$16</f>
        <v>3.921628005572043</v>
      </c>
      <c r="D10" s="46">
        <v>1292</v>
      </c>
      <c r="E10" s="10">
        <f>D10*100/$L$16</f>
        <v>3.9125431530494823</v>
      </c>
      <c r="F10" s="46">
        <v>1335</v>
      </c>
      <c r="G10" s="10">
        <f>F10*100/$L$16</f>
        <v>4.0427593725395194</v>
      </c>
      <c r="H10" s="46">
        <v>1126</v>
      </c>
      <c r="I10" s="9">
        <f>H10*100/$L$16</f>
        <v>3.409847980134456</v>
      </c>
      <c r="J10" s="46">
        <v>1014</v>
      </c>
      <c r="K10" s="10">
        <f>J10*100/$L$16</f>
        <v>3.0706801526255223</v>
      </c>
      <c r="L10" s="46">
        <v>1016</v>
      </c>
      <c r="M10" s="10">
        <f>L10*100/$L$16</f>
        <v>3.076736720973896</v>
      </c>
      <c r="N10" s="45">
        <v>959</v>
      </c>
      <c r="O10" s="10">
        <f>N10*100/$L$16</f>
        <v>2.9041245230452426</v>
      </c>
      <c r="P10" s="45">
        <v>677</v>
      </c>
      <c r="Q10" s="9">
        <f>P10*100/$L$16</f>
        <v>2.050148385924535</v>
      </c>
      <c r="R10" s="10"/>
      <c r="S10" s="38" t="s">
        <v>9</v>
      </c>
      <c r="T10" s="39">
        <f>O4</f>
        <v>2.979831627399915</v>
      </c>
      <c r="U10" s="39">
        <f t="shared" si="0"/>
        <v>-2.979831627399915</v>
      </c>
      <c r="V10" s="39">
        <f>O5</f>
        <v>2.792078008600327</v>
      </c>
      <c r="W10" s="37"/>
      <c r="X10" s="37"/>
    </row>
    <row r="11" spans="1:24" ht="13.5" thickBot="1">
      <c r="A11" s="12" t="s">
        <v>13</v>
      </c>
      <c r="B11" s="13">
        <f aca="true" t="shared" si="2" ref="B11:Q11">SUM(B9:B10)</f>
        <v>2664</v>
      </c>
      <c r="C11" s="14">
        <f t="shared" si="2"/>
        <v>8.067349040033918</v>
      </c>
      <c r="D11" s="13">
        <f t="shared" si="2"/>
        <v>2575</v>
      </c>
      <c r="E11" s="14">
        <f t="shared" si="2"/>
        <v>7.797831748531282</v>
      </c>
      <c r="F11" s="13">
        <f t="shared" si="2"/>
        <v>2601</v>
      </c>
      <c r="G11" s="14">
        <f t="shared" si="2"/>
        <v>7.876567137060142</v>
      </c>
      <c r="H11" s="13">
        <f t="shared" si="2"/>
        <v>2206</v>
      </c>
      <c r="I11" s="14">
        <f t="shared" si="2"/>
        <v>6.6803948882563144</v>
      </c>
      <c r="J11" s="13">
        <f t="shared" si="2"/>
        <v>1895</v>
      </c>
      <c r="K11" s="14">
        <f t="shared" si="2"/>
        <v>5.738598510084186</v>
      </c>
      <c r="L11" s="13">
        <f t="shared" si="2"/>
        <v>1828</v>
      </c>
      <c r="M11" s="14">
        <f t="shared" si="2"/>
        <v>5.535703470413663</v>
      </c>
      <c r="N11" s="13">
        <f t="shared" si="2"/>
        <v>1751</v>
      </c>
      <c r="O11" s="14">
        <f t="shared" si="2"/>
        <v>5.302525589001272</v>
      </c>
      <c r="P11" s="13">
        <f t="shared" si="2"/>
        <v>1195</v>
      </c>
      <c r="Q11" s="14">
        <f t="shared" si="2"/>
        <v>3.618799588153352</v>
      </c>
      <c r="R11" s="10"/>
      <c r="S11" s="38" t="s">
        <v>10</v>
      </c>
      <c r="T11" s="39">
        <f>Q4</f>
        <v>3.8307794803464357</v>
      </c>
      <c r="U11" s="39">
        <f t="shared" si="0"/>
        <v>-3.8307794803464357</v>
      </c>
      <c r="V11" s="39">
        <f>Q5</f>
        <v>3.349282296650718</v>
      </c>
      <c r="W11" s="37"/>
      <c r="X11" s="37"/>
    </row>
    <row r="12" spans="2:24" ht="12.75">
      <c r="B12" s="16"/>
      <c r="C12" s="16"/>
      <c r="D12" s="20"/>
      <c r="E12" s="20"/>
      <c r="F12" s="21"/>
      <c r="G12" s="21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5"/>
      <c r="S12" s="38" t="s">
        <v>14</v>
      </c>
      <c r="T12" s="39">
        <f>C9</f>
        <v>4.145721034461874</v>
      </c>
      <c r="U12" s="39">
        <f t="shared" si="0"/>
        <v>-4.145721034461874</v>
      </c>
      <c r="V12" s="39">
        <f>C10</f>
        <v>3.921628005572043</v>
      </c>
      <c r="W12" s="37"/>
      <c r="X12" s="37"/>
    </row>
    <row r="13" spans="1:24" ht="12.75">
      <c r="A13" s="4" t="s">
        <v>1</v>
      </c>
      <c r="B13" s="5" t="s">
        <v>22</v>
      </c>
      <c r="C13" s="5" t="s">
        <v>3</v>
      </c>
      <c r="D13" s="17" t="s">
        <v>23</v>
      </c>
      <c r="E13" s="17" t="s">
        <v>3</v>
      </c>
      <c r="F13" s="18" t="s">
        <v>24</v>
      </c>
      <c r="G13" s="18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16"/>
      <c r="O13" s="16"/>
      <c r="P13" s="16"/>
      <c r="Q13" s="16"/>
      <c r="S13" s="38" t="s">
        <v>15</v>
      </c>
      <c r="T13" s="39">
        <f>E9</f>
        <v>3.8852885954818</v>
      </c>
      <c r="U13" s="39">
        <f t="shared" si="0"/>
        <v>-3.8852885954818</v>
      </c>
      <c r="V13" s="39">
        <f>E10</f>
        <v>3.9125431530494823</v>
      </c>
      <c r="W13" s="37"/>
      <c r="X13" s="37"/>
    </row>
    <row r="14" spans="1:24" ht="12.75">
      <c r="A14" s="8" t="s">
        <v>11</v>
      </c>
      <c r="B14" s="45">
        <v>428</v>
      </c>
      <c r="C14" s="10">
        <f>B14*100/$L$16</f>
        <v>1.2961056265519957</v>
      </c>
      <c r="D14" s="45">
        <v>247</v>
      </c>
      <c r="E14" s="10">
        <f>D14*100/$L$16</f>
        <v>0.7479861910241657</v>
      </c>
      <c r="F14" s="45">
        <v>81</v>
      </c>
      <c r="G14" s="10">
        <f>F14*100/$L$16</f>
        <v>0.24529101810913936</v>
      </c>
      <c r="H14" s="45">
        <v>7</v>
      </c>
      <c r="I14" s="10">
        <f>H14*100/$L$16</f>
        <v>0.02119798921930834</v>
      </c>
      <c r="J14" s="45">
        <v>0</v>
      </c>
      <c r="K14" s="9">
        <f>J14*100/$L$16</f>
        <v>0</v>
      </c>
      <c r="L14" s="22">
        <f>+SUM(B4,D4,F4,H4,J4,L4,N4,P4,B9,D9,F9,H9,J9,L9,N9,P9,B14,D14,F14,H14,J14)</f>
        <v>16226</v>
      </c>
      <c r="M14" s="23">
        <f>SUM(C4,E4,G4,I4,K4,M4,O4,Q4,C9,E9,G9,I9,K9,M9,O9,Q9,C14,E14,G14,I14,K14)</f>
        <v>49.13693901035674</v>
      </c>
      <c r="N14" s="16"/>
      <c r="O14" s="16"/>
      <c r="P14" s="16"/>
      <c r="Q14" s="16"/>
      <c r="S14" s="38" t="s">
        <v>16</v>
      </c>
      <c r="T14" s="39">
        <f>G9</f>
        <v>3.8338077645206226</v>
      </c>
      <c r="U14" s="39">
        <f t="shared" si="0"/>
        <v>-3.8338077645206226</v>
      </c>
      <c r="V14" s="39">
        <f>G10</f>
        <v>4.0427593725395194</v>
      </c>
      <c r="W14" s="37"/>
      <c r="X14" s="37"/>
    </row>
    <row r="15" spans="1:24" ht="12.75">
      <c r="A15" s="8" t="s">
        <v>12</v>
      </c>
      <c r="B15" s="45">
        <v>624</v>
      </c>
      <c r="C15" s="10">
        <f>B15*100/$L$16</f>
        <v>1.8896493246926291</v>
      </c>
      <c r="D15" s="45">
        <v>388</v>
      </c>
      <c r="E15" s="10">
        <f>D15*100/$L$16</f>
        <v>1.1749742595845194</v>
      </c>
      <c r="F15" s="45">
        <v>148</v>
      </c>
      <c r="G15" s="10">
        <f>F15*100/$L$16</f>
        <v>0.44818605777966203</v>
      </c>
      <c r="H15" s="45">
        <v>43</v>
      </c>
      <c r="I15" s="10">
        <f>H15*100/$L$16</f>
        <v>0.13021621949003695</v>
      </c>
      <c r="J15" s="45">
        <v>4</v>
      </c>
      <c r="K15" s="9">
        <f>J15*100/$L$16</f>
        <v>0.012113136696747623</v>
      </c>
      <c r="L15" s="22">
        <f>+SUM(B5,D5,F5,H5,J5,L5,N5,P5,B10,D10,F10,H10,J10,L10,N10,P10,B15,D15,F15,H15,J15)</f>
        <v>16796</v>
      </c>
      <c r="M15" s="23">
        <f>SUM(C5,E5,G5,I5,K5,M5,O5,Q5,C10,E10,G10,I10,K10,M10,O10,Q10,C15,E15,G15,I15,K15)</f>
        <v>50.86306098964327</v>
      </c>
      <c r="N15" s="16"/>
      <c r="O15" s="16"/>
      <c r="P15" s="16"/>
      <c r="Q15" s="16"/>
      <c r="S15" s="38" t="s">
        <v>17</v>
      </c>
      <c r="T15" s="39">
        <f>I9</f>
        <v>3.270546908121858</v>
      </c>
      <c r="U15" s="39">
        <f t="shared" si="0"/>
        <v>-3.270546908121858</v>
      </c>
      <c r="V15" s="39">
        <f>I10</f>
        <v>3.409847980134456</v>
      </c>
      <c r="W15" s="37"/>
      <c r="X15" s="37"/>
    </row>
    <row r="16" spans="1:24" ht="13.5" thickBot="1">
      <c r="A16" s="12" t="s">
        <v>13</v>
      </c>
      <c r="B16" s="13">
        <f aca="true" t="shared" si="3" ref="B16:M16">SUM(B14:B15)</f>
        <v>1052</v>
      </c>
      <c r="C16" s="14">
        <f t="shared" si="3"/>
        <v>3.1857549512446246</v>
      </c>
      <c r="D16" s="13">
        <f t="shared" si="3"/>
        <v>635</v>
      </c>
      <c r="E16" s="14">
        <f t="shared" si="3"/>
        <v>1.9229604506086853</v>
      </c>
      <c r="F16" s="13">
        <f t="shared" si="3"/>
        <v>229</v>
      </c>
      <c r="G16" s="14">
        <f t="shared" si="3"/>
        <v>0.6934770758888014</v>
      </c>
      <c r="H16" s="13">
        <f t="shared" si="3"/>
        <v>50</v>
      </c>
      <c r="I16" s="14">
        <f t="shared" si="3"/>
        <v>0.1514142087093453</v>
      </c>
      <c r="J16" s="13">
        <f t="shared" si="3"/>
        <v>4</v>
      </c>
      <c r="K16" s="14">
        <f t="shared" si="3"/>
        <v>0.012113136696747623</v>
      </c>
      <c r="L16" s="13">
        <f t="shared" si="3"/>
        <v>33022</v>
      </c>
      <c r="M16" s="13">
        <f t="shared" si="3"/>
        <v>100.00000000000001</v>
      </c>
      <c r="N16" s="16"/>
      <c r="O16" s="16"/>
      <c r="P16" s="16"/>
      <c r="Q16" s="16"/>
      <c r="S16" s="38" t="s">
        <v>18</v>
      </c>
      <c r="T16" s="39">
        <f>K9</f>
        <v>2.667918357458664</v>
      </c>
      <c r="U16" s="39">
        <f t="shared" si="0"/>
        <v>-2.667918357458664</v>
      </c>
      <c r="V16" s="39">
        <f>K10</f>
        <v>3.0706801526255223</v>
      </c>
      <c r="W16" s="37"/>
      <c r="X16" s="37"/>
    </row>
    <row r="17" spans="1:24" ht="12.75">
      <c r="A17" s="50" t="s">
        <v>29</v>
      </c>
      <c r="P17" s="24"/>
      <c r="Q17" s="24"/>
      <c r="S17" s="38" t="s">
        <v>19</v>
      </c>
      <c r="T17" s="39">
        <f>M9</f>
        <v>2.4589667494397673</v>
      </c>
      <c r="U17" s="39">
        <f t="shared" si="0"/>
        <v>-2.4589667494397673</v>
      </c>
      <c r="V17" s="39">
        <f>M10</f>
        <v>3.076736720973896</v>
      </c>
      <c r="W17" s="37"/>
      <c r="X17" s="37"/>
    </row>
    <row r="18" spans="1:24" ht="12.75">
      <c r="A18" s="49" t="s">
        <v>27</v>
      </c>
      <c r="B18" s="27"/>
      <c r="C18" s="28"/>
      <c r="D18" s="24"/>
      <c r="E18" s="24"/>
      <c r="F18" s="24"/>
      <c r="G18" s="24"/>
      <c r="H18" s="24"/>
      <c r="I18" s="24"/>
      <c r="J18" s="24"/>
      <c r="K18" s="24"/>
      <c r="L18" s="24"/>
      <c r="M18" s="28"/>
      <c r="N18" s="24"/>
      <c r="O18" s="24"/>
      <c r="P18" s="24"/>
      <c r="Q18" s="24"/>
      <c r="S18" s="38" t="s">
        <v>20</v>
      </c>
      <c r="T18" s="39">
        <f>O9</f>
        <v>2.3984010659560293</v>
      </c>
      <c r="U18" s="39">
        <f t="shared" si="0"/>
        <v>-2.3984010659560293</v>
      </c>
      <c r="V18" s="39">
        <f>O10</f>
        <v>2.9041245230452426</v>
      </c>
      <c r="W18" s="37"/>
      <c r="X18" s="37"/>
    </row>
    <row r="19" spans="1:32" ht="12.75">
      <c r="A19" s="26"/>
      <c r="B19" s="26"/>
      <c r="C19" s="26"/>
      <c r="D19" s="30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0"/>
      <c r="P19" s="26"/>
      <c r="Q19" s="26"/>
      <c r="R19" s="25"/>
      <c r="S19" s="40" t="s">
        <v>21</v>
      </c>
      <c r="T19" s="41">
        <f>Q9</f>
        <v>1.568651202228817</v>
      </c>
      <c r="U19" s="39">
        <f t="shared" si="0"/>
        <v>-1.568651202228817</v>
      </c>
      <c r="V19" s="41">
        <f>Q10</f>
        <v>2.050148385924535</v>
      </c>
      <c r="W19" s="42"/>
      <c r="X19" s="42"/>
      <c r="Y19" s="26"/>
      <c r="Z19" s="26"/>
      <c r="AA19" s="26"/>
      <c r="AB19" s="26"/>
      <c r="AC19" s="26"/>
      <c r="AD19" s="26"/>
      <c r="AE19" s="26"/>
      <c r="AF19" s="26"/>
    </row>
    <row r="20" spans="18:35" ht="12.75">
      <c r="R20" s="25"/>
      <c r="S20" s="38" t="s">
        <v>22</v>
      </c>
      <c r="T20" s="39">
        <f>C14</f>
        <v>1.2961056265519957</v>
      </c>
      <c r="U20" s="39">
        <f t="shared" si="0"/>
        <v>-1.2961056265519957</v>
      </c>
      <c r="V20" s="39">
        <f>C15</f>
        <v>1.8896493246926291</v>
      </c>
      <c r="W20" s="42"/>
      <c r="X20" s="42"/>
      <c r="Y20" s="24"/>
      <c r="Z20" s="29"/>
      <c r="AA20" s="24"/>
      <c r="AB20" s="26"/>
      <c r="AC20" s="26"/>
      <c r="AD20" s="26"/>
      <c r="AE20" s="26"/>
      <c r="AF20" s="26"/>
      <c r="AG20" s="26"/>
      <c r="AH20" s="26"/>
      <c r="AI20" s="26"/>
    </row>
    <row r="21" spans="18:35" ht="12.75">
      <c r="R21" s="31"/>
      <c r="S21" s="38" t="s">
        <v>23</v>
      </c>
      <c r="T21" s="39">
        <f>E14</f>
        <v>0.7479861910241657</v>
      </c>
      <c r="U21" s="39">
        <f t="shared" si="0"/>
        <v>-0.7479861910241657</v>
      </c>
      <c r="V21" s="39">
        <f>E15</f>
        <v>1.1749742595845194</v>
      </c>
      <c r="W21" s="43"/>
      <c r="X21" s="43"/>
      <c r="Y21" s="26"/>
      <c r="Z21" s="32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9:26" ht="12.75">
      <c r="S22" s="38" t="s">
        <v>24</v>
      </c>
      <c r="T22" s="39">
        <f>G14</f>
        <v>0.24529101810913936</v>
      </c>
      <c r="U22" s="39">
        <f t="shared" si="0"/>
        <v>-0.24529101810913936</v>
      </c>
      <c r="V22" s="39">
        <f>G15</f>
        <v>0.44818605777966203</v>
      </c>
      <c r="W22" s="37"/>
      <c r="X22" s="37"/>
      <c r="Z22" s="32"/>
    </row>
    <row r="23" spans="19:26" ht="12.75">
      <c r="S23" s="44" t="s">
        <v>25</v>
      </c>
      <c r="T23" s="39">
        <f>I14</f>
        <v>0.02119798921930834</v>
      </c>
      <c r="U23" s="39">
        <f t="shared" si="0"/>
        <v>-0.02119798921930834</v>
      </c>
      <c r="V23" s="39">
        <f>I15</f>
        <v>0.13021621949003695</v>
      </c>
      <c r="W23" s="37"/>
      <c r="X23" s="37"/>
      <c r="Z23" s="32"/>
    </row>
    <row r="24" spans="19:26" ht="12.75">
      <c r="S24" s="44" t="s">
        <v>26</v>
      </c>
      <c r="T24" s="39">
        <f>K14</f>
        <v>0</v>
      </c>
      <c r="U24" s="39">
        <f t="shared" si="0"/>
        <v>0</v>
      </c>
      <c r="V24" s="39">
        <f>K15</f>
        <v>0.012113136696747623</v>
      </c>
      <c r="W24" s="37"/>
      <c r="X24" s="37"/>
      <c r="Z24" s="32"/>
    </row>
    <row r="25" spans="19:26" ht="12.75">
      <c r="S25" s="37"/>
      <c r="T25" s="37"/>
      <c r="U25" s="37"/>
      <c r="V25" s="37"/>
      <c r="W25" s="37"/>
      <c r="X25" s="37"/>
      <c r="Z25" s="32"/>
    </row>
    <row r="26" ht="12.75">
      <c r="U26" s="33"/>
    </row>
    <row r="27" ht="12.75">
      <c r="U27" s="33"/>
    </row>
    <row r="28" ht="12.75">
      <c r="U28" s="33"/>
    </row>
    <row r="29" ht="12.75">
      <c r="U29" s="33"/>
    </row>
    <row r="30" ht="12.75"/>
    <row r="42" spans="2:15" ht="12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2:15" ht="12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2:15" ht="12.75">
      <c r="B44" s="26"/>
      <c r="C44" s="26"/>
      <c r="D44" s="26"/>
      <c r="E44" s="34"/>
      <c r="F44" s="35"/>
      <c r="G44" s="36"/>
      <c r="H44" s="36"/>
      <c r="I44" s="36"/>
      <c r="J44" s="26"/>
      <c r="K44" s="26"/>
      <c r="L44" s="26"/>
      <c r="M44" s="26"/>
      <c r="N44" s="26"/>
      <c r="O44" s="26"/>
    </row>
    <row r="45" spans="2:15" ht="12.75">
      <c r="B45" s="26"/>
      <c r="C45" s="26"/>
      <c r="D45" s="26"/>
      <c r="E45" s="34"/>
      <c r="F45" s="35"/>
      <c r="G45" s="36"/>
      <c r="H45" s="36"/>
      <c r="I45" s="36"/>
      <c r="J45" s="26"/>
      <c r="K45" s="26"/>
      <c r="L45" s="26"/>
      <c r="M45" s="26"/>
      <c r="N45" s="26"/>
      <c r="O45" s="26"/>
    </row>
    <row r="46" spans="2:15" ht="12.75">
      <c r="B46" s="26"/>
      <c r="C46" s="26"/>
      <c r="D46" s="26"/>
      <c r="E46" s="34"/>
      <c r="F46" s="35"/>
      <c r="G46" s="36"/>
      <c r="H46" s="36"/>
      <c r="I46" s="36"/>
      <c r="J46" s="26"/>
      <c r="K46" s="26"/>
      <c r="L46" s="26"/>
      <c r="M46" s="26"/>
      <c r="N46" s="26"/>
      <c r="O46" s="26"/>
    </row>
    <row r="47" spans="2:15" ht="12.75">
      <c r="B47" s="26"/>
      <c r="C47" s="26"/>
      <c r="D47" s="26"/>
      <c r="E47" s="34"/>
      <c r="F47" s="35"/>
      <c r="G47" s="36"/>
      <c r="H47" s="36"/>
      <c r="I47" s="36"/>
      <c r="J47" s="26"/>
      <c r="K47" s="26"/>
      <c r="L47" s="26"/>
      <c r="M47" s="26"/>
      <c r="N47" s="26"/>
      <c r="O47" s="26"/>
    </row>
    <row r="48" spans="2:15" ht="12.75">
      <c r="B48" s="26"/>
      <c r="C48" s="26"/>
      <c r="D48" s="26"/>
      <c r="E48" s="34"/>
      <c r="F48" s="35"/>
      <c r="G48" s="36"/>
      <c r="H48" s="36"/>
      <c r="I48" s="36"/>
      <c r="J48" s="26"/>
      <c r="K48" s="26"/>
      <c r="L48" s="26"/>
      <c r="M48" s="26"/>
      <c r="N48" s="26"/>
      <c r="O48" s="26"/>
    </row>
    <row r="49" spans="2:15" ht="12.75">
      <c r="B49" s="26"/>
      <c r="C49" s="26"/>
      <c r="D49" s="26"/>
      <c r="E49" s="34"/>
      <c r="F49" s="35"/>
      <c r="G49" s="36"/>
      <c r="H49" s="36"/>
      <c r="I49" s="36"/>
      <c r="J49" s="26"/>
      <c r="K49" s="26"/>
      <c r="L49" s="26"/>
      <c r="M49" s="26"/>
      <c r="N49" s="26"/>
      <c r="O49" s="26"/>
    </row>
    <row r="50" spans="2:15" ht="12.75">
      <c r="B50" s="26"/>
      <c r="C50" s="26"/>
      <c r="D50" s="26"/>
      <c r="E50" s="34"/>
      <c r="F50" s="35"/>
      <c r="G50" s="36"/>
      <c r="H50" s="36"/>
      <c r="I50" s="36"/>
      <c r="J50" s="26"/>
      <c r="K50" s="26"/>
      <c r="L50" s="26"/>
      <c r="M50" s="26"/>
      <c r="N50" s="26"/>
      <c r="O50" s="26"/>
    </row>
    <row r="51" spans="2:15" ht="12.75">
      <c r="B51" s="26"/>
      <c r="C51" s="26"/>
      <c r="D51" s="26"/>
      <c r="E51" s="34"/>
      <c r="F51" s="35"/>
      <c r="G51" s="36"/>
      <c r="H51" s="36"/>
      <c r="I51" s="36"/>
      <c r="J51" s="26"/>
      <c r="K51" s="26"/>
      <c r="L51" s="26"/>
      <c r="M51" s="26"/>
      <c r="N51" s="26"/>
      <c r="O51" s="26"/>
    </row>
    <row r="52" spans="2:15" ht="12.75">
      <c r="B52" s="26"/>
      <c r="C52" s="26"/>
      <c r="D52" s="26"/>
      <c r="E52" s="34"/>
      <c r="F52" s="35"/>
      <c r="G52" s="36"/>
      <c r="H52" s="36"/>
      <c r="I52" s="36"/>
      <c r="J52" s="26"/>
      <c r="K52" s="26"/>
      <c r="L52" s="26"/>
      <c r="M52" s="26"/>
      <c r="N52" s="26"/>
      <c r="O52" s="26"/>
    </row>
    <row r="53" spans="2:15" ht="12.75">
      <c r="B53" s="26"/>
      <c r="C53" s="26"/>
      <c r="D53" s="26"/>
      <c r="E53" s="34"/>
      <c r="F53" s="35"/>
      <c r="G53" s="36"/>
      <c r="H53" s="36"/>
      <c r="I53" s="36"/>
      <c r="J53" s="26"/>
      <c r="K53" s="26"/>
      <c r="L53" s="26"/>
      <c r="M53" s="26"/>
      <c r="N53" s="26"/>
      <c r="O53" s="26"/>
    </row>
    <row r="54" spans="2:15" ht="12.75">
      <c r="B54" s="26"/>
      <c r="C54" s="26"/>
      <c r="D54" s="26"/>
      <c r="E54" s="34"/>
      <c r="F54" s="35"/>
      <c r="G54" s="36"/>
      <c r="H54" s="36"/>
      <c r="I54" s="36"/>
      <c r="J54" s="26"/>
      <c r="K54" s="26"/>
      <c r="L54" s="26"/>
      <c r="M54" s="26"/>
      <c r="N54" s="26"/>
      <c r="O54" s="26"/>
    </row>
    <row r="55" spans="2:15" ht="12.75">
      <c r="B55" s="26"/>
      <c r="C55" s="26"/>
      <c r="D55" s="26"/>
      <c r="E55" s="34"/>
      <c r="F55" s="35"/>
      <c r="G55" s="36"/>
      <c r="H55" s="36"/>
      <c r="I55" s="36"/>
      <c r="J55" s="26"/>
      <c r="K55" s="26"/>
      <c r="L55" s="26"/>
      <c r="M55" s="26"/>
      <c r="N55" s="26"/>
      <c r="O55" s="26"/>
    </row>
    <row r="56" spans="2:15" ht="12.75">
      <c r="B56" s="26"/>
      <c r="C56" s="26"/>
      <c r="D56" s="26"/>
      <c r="E56" s="34"/>
      <c r="F56" s="35"/>
      <c r="G56" s="36"/>
      <c r="H56" s="36"/>
      <c r="I56" s="36"/>
      <c r="J56" s="26"/>
      <c r="K56" s="26"/>
      <c r="L56" s="26"/>
      <c r="M56" s="26"/>
      <c r="N56" s="26"/>
      <c r="O56" s="26"/>
    </row>
    <row r="57" spans="2:15" ht="12.75">
      <c r="B57" s="26"/>
      <c r="C57" s="26"/>
      <c r="D57" s="26"/>
      <c r="E57" s="34"/>
      <c r="F57" s="35"/>
      <c r="G57" s="36"/>
      <c r="H57" s="36"/>
      <c r="I57" s="36"/>
      <c r="J57" s="26"/>
      <c r="K57" s="26"/>
      <c r="L57" s="26"/>
      <c r="M57" s="26"/>
      <c r="N57" s="26"/>
      <c r="O57" s="26"/>
    </row>
    <row r="58" spans="2:15" ht="12.75">
      <c r="B58" s="26"/>
      <c r="C58" s="26"/>
      <c r="D58" s="26"/>
      <c r="E58" s="34"/>
      <c r="F58" s="35"/>
      <c r="G58" s="36"/>
      <c r="H58" s="36"/>
      <c r="I58" s="36"/>
      <c r="J58" s="26"/>
      <c r="K58" s="26"/>
      <c r="L58" s="26"/>
      <c r="M58" s="26"/>
      <c r="N58" s="26"/>
      <c r="O58" s="26"/>
    </row>
    <row r="59" spans="2:15" ht="12.75">
      <c r="B59" s="26"/>
      <c r="C59" s="26"/>
      <c r="D59" s="26"/>
      <c r="E59" s="34"/>
      <c r="F59" s="35"/>
      <c r="G59" s="36"/>
      <c r="H59" s="36"/>
      <c r="I59" s="36"/>
      <c r="J59" s="26"/>
      <c r="K59" s="26"/>
      <c r="L59" s="26"/>
      <c r="M59" s="26"/>
      <c r="N59" s="26"/>
      <c r="O59" s="26"/>
    </row>
    <row r="60" spans="2:15" ht="12.75">
      <c r="B60" s="26"/>
      <c r="C60" s="26"/>
      <c r="D60" s="26"/>
      <c r="E60" s="34"/>
      <c r="F60" s="35"/>
      <c r="G60" s="36"/>
      <c r="H60" s="36"/>
      <c r="I60" s="36"/>
      <c r="J60" s="26"/>
      <c r="K60" s="26"/>
      <c r="L60" s="26"/>
      <c r="M60" s="26"/>
      <c r="N60" s="26"/>
      <c r="O60" s="26"/>
    </row>
    <row r="61" spans="2:15" ht="12.75">
      <c r="B61" s="26"/>
      <c r="C61" s="26"/>
      <c r="D61" s="26"/>
      <c r="E61" s="34"/>
      <c r="F61" s="35"/>
      <c r="G61" s="36"/>
      <c r="H61" s="36"/>
      <c r="I61" s="36"/>
      <c r="J61" s="26"/>
      <c r="K61" s="26"/>
      <c r="L61" s="26"/>
      <c r="M61" s="26"/>
      <c r="N61" s="26"/>
      <c r="O61" s="26"/>
    </row>
    <row r="62" spans="2:15" ht="12.75">
      <c r="B62" s="26"/>
      <c r="C62" s="26"/>
      <c r="D62" s="26"/>
      <c r="E62" s="34"/>
      <c r="F62" s="35"/>
      <c r="G62" s="36"/>
      <c r="H62" s="36"/>
      <c r="I62" s="36"/>
      <c r="J62" s="26"/>
      <c r="K62" s="26"/>
      <c r="L62" s="26"/>
      <c r="M62" s="26"/>
      <c r="N62" s="26"/>
      <c r="O62" s="26"/>
    </row>
    <row r="63" spans="2:15" ht="12.75">
      <c r="B63" s="26"/>
      <c r="C63" s="26"/>
      <c r="D63" s="26"/>
      <c r="E63" s="34"/>
      <c r="F63" s="35"/>
      <c r="G63" s="36"/>
      <c r="H63" s="36"/>
      <c r="I63" s="36"/>
      <c r="J63" s="26"/>
      <c r="K63" s="26"/>
      <c r="L63" s="26"/>
      <c r="M63" s="26"/>
      <c r="N63" s="26"/>
      <c r="O63" s="26"/>
    </row>
    <row r="64" spans="2:15" ht="12.75">
      <c r="B64" s="26"/>
      <c r="C64" s="26"/>
      <c r="D64" s="26"/>
      <c r="E64" s="34"/>
      <c r="F64" s="35"/>
      <c r="G64" s="36"/>
      <c r="H64" s="36"/>
      <c r="I64" s="36"/>
      <c r="J64" s="26"/>
      <c r="K64" s="26"/>
      <c r="L64" s="26"/>
      <c r="M64" s="26"/>
      <c r="N64" s="26"/>
      <c r="O64" s="26"/>
    </row>
    <row r="65" spans="2:15" ht="12.75">
      <c r="B65" s="26"/>
      <c r="C65" s="26"/>
      <c r="D65" s="26"/>
      <c r="E65" s="34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2:15" ht="12.75">
      <c r="B66" s="26"/>
      <c r="C66" s="26"/>
      <c r="D66" s="26"/>
      <c r="E66" s="34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2:15" ht="12.75">
      <c r="B67" s="26"/>
      <c r="C67" s="26"/>
      <c r="D67" s="26"/>
      <c r="E67" s="34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2:15" ht="12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2:15" ht="12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2:15" ht="12.7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2:15" ht="12.7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2:15" ht="12.7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2:15" ht="12.7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2:15" ht="12.7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2:15" ht="12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2:15" ht="12.7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2:15" ht="12.7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2:15" ht="12.7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2:15" ht="12.7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2:15" ht="12.7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2:15" ht="12.7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2:15" ht="12.7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2:15" ht="12.7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2:15" ht="12.7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2:15" ht="12.7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2:15" ht="12.7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2:15" ht="12.7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2:15" ht="12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2:15" ht="12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2:15" ht="12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2:15" ht="12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2:15" ht="12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2:15" ht="12.7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2:15" ht="12.7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2:15" ht="12.7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2:15" ht="12.7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2:15" ht="12.7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2:15" ht="12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2:15" ht="12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2:15" ht="12.7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2:15" ht="12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2:15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2:15" ht="12.7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2:15" ht="12.7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2:15" ht="12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2:15" ht="12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2:15" ht="12.7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2:15" ht="12.7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2:15" ht="12.7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2:15" ht="12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2:15" ht="12.7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2:15" ht="12.7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2:15" ht="12.7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2:15" ht="12.7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2:15" ht="12.7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2:15" ht="12.7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2:15" ht="12.7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2:15" ht="12.7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2:15" ht="12.7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2:15" ht="12.7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2:15" ht="12.7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S6 F3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2013-06-13T10:51:28Z</cp:lastPrinted>
  <dcterms:created xsi:type="dcterms:W3CDTF">2007-11-19T16:12:37Z</dcterms:created>
  <dcterms:modified xsi:type="dcterms:W3CDTF">2018-05-23T11:51:45Z</dcterms:modified>
  <cp:category/>
  <cp:version/>
  <cp:contentType/>
  <cp:contentStatus/>
</cp:coreProperties>
</file>