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4560" activeTab="0"/>
  </bookViews>
  <sheets>
    <sheet name="02.03.06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<sst xmlns="http://schemas.openxmlformats.org/spreadsheetml/2006/main" count="84" uniqueCount="30">
  <si>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02.03.06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</si>
  <si>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</si>
  <si>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</si>
  <si>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</si>
  <si>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</si>
  <si>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</si>
  <si>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</si>
  <si>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</si>
  <si>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</si>
  <si>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</si>
  <si>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</si>
  <si>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</si>
  <si>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</si>
  <si>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</si>
  <si>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</si>
  <si>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</si>
  <si>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</si>
  <si>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</si>
  <si>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</si>
  <si>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</si>
  <si>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</si>
  <si>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</si>
  <si>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</si>
  <si>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</si>
  <si>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</si>
  <si>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</si>
  <si>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</si>
  <si>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1. Dades a 1 de gener de 2018.</t>
  </si>
  <si>
    <r>
      <t>Districte 5. Grups quinquennals. 2017</t>
    </r>
    <r>
      <rPr>
        <vertAlign val="superscript"/>
        <sz val="12"/>
        <rFont val="Arial"/>
        <family val="2"/>
      </rPr>
      <t>1</t>
    </r>
  </si>
  <si>
    <t>Font: Ajuntament de Sabadell. Informació de Base.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</si>
</sst>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vertAlign val="superscript"/>
      <sz val="12"/>
      <name val="Arial"/>
      <family val="2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25"/>
      <color indexed="8"/>
      <name val="Arial"/>
      <family val="0"/>
    </font>
    <font>
      <sz val="9.2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49" fontId="6" fillId="33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3" fillId="0" borderId="0" xfId="54" applyFont="1" applyFill="1" applyBorder="1" applyAlignment="1">
      <alignment horizontal="right" wrapText="1"/>
      <protection/>
    </xf>
    <xf numFmtId="0" fontId="3" fillId="0" borderId="0" xfId="54" applyFont="1" applyFill="1" applyBorder="1" applyAlignment="1">
      <alignment horizontal="left" wrapText="1"/>
      <protection/>
    </xf>
    <xf numFmtId="3" fontId="3" fillId="0" borderId="0" xfId="54" applyNumberFormat="1" applyFont="1" applyFill="1" applyBorder="1" applyAlignment="1">
      <alignment horizontal="right" wrapText="1"/>
      <protection/>
    </xf>
    <xf numFmtId="0" fontId="9" fillId="0" borderId="0" xfId="0" applyFont="1" applyFill="1" applyBorder="1" applyAlignment="1">
      <alignment horizontal="right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4" fontId="14" fillId="0" borderId="0" xfId="0" applyNumberFormat="1" applyFont="1" applyFill="1" applyBorder="1" applyAlignment="1">
      <alignment/>
    </xf>
    <xf numFmtId="49" fontId="14" fillId="0" borderId="0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55" applyFont="1" applyFill="1" applyBorder="1" applyAlignment="1">
      <alignment horizontal="right" wrapText="1"/>
      <protection/>
    </xf>
    <xf numFmtId="3" fontId="10" fillId="0" borderId="0" xfId="55" applyNumberFormat="1" applyFont="1" applyFill="1" applyBorder="1" applyAlignment="1">
      <alignment horizontal="right" wrapText="1"/>
      <protection/>
    </xf>
    <xf numFmtId="9" fontId="9" fillId="0" borderId="0" xfId="57" applyFont="1" applyAlignment="1">
      <alignment horizontal="left"/>
    </xf>
    <xf numFmtId="0" fontId="10" fillId="0" borderId="0" xfId="0" applyFont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Districte 5. 2017
</a:t>
            </a:r>
          </a:p>
        </c:rich>
      </c:tx>
      <c:layout>
        <c:manualLayout>
          <c:xMode val="factor"/>
          <c:yMode val="factor"/>
          <c:x val="0.027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125"/>
          <c:w val="0.90925"/>
          <c:h val="0.830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'02.03.06'!$S$4:$S$24</c:f>
              <c:strCache/>
            </c:strRef>
          </c:cat>
          <c:val>
            <c:numRef>
              <c:f>'02.03.06'!$U$4:$U$24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'02.03.06'!$S$4:$S$24</c:f>
              <c:strCache/>
            </c:strRef>
          </c:cat>
          <c:val>
            <c:numRef>
              <c:f>'02.03.06'!$V$4:$V$24</c:f>
              <c:numCache/>
            </c:numRef>
          </c:val>
        </c:ser>
        <c:overlap val="100"/>
        <c:gapWidth val="30"/>
        <c:axId val="5689965"/>
        <c:axId val="51209686"/>
      </c:barChart>
      <c:catAx>
        <c:axId val="56899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07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09686"/>
        <c:crosses val="autoZero"/>
        <c:auto val="1"/>
        <c:lblOffset val="100"/>
        <c:tickLblSkip val="2"/>
        <c:noMultiLvlLbl val="0"/>
      </c:catAx>
      <c:valAx>
        <c:axId val="51209686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0.0335"/>
              <c:y val="0.1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965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15</xdr:col>
      <xdr:colOff>323850</xdr:colOff>
      <xdr:row>41</xdr:row>
      <xdr:rowOff>28575</xdr:rowOff>
    </xdr:to>
    <xdr:graphicFrame>
      <xdr:nvGraphicFramePr>
        <xdr:cNvPr id="1" name="Gráfico 1"/>
        <xdr:cNvGraphicFramePr/>
      </xdr:nvGraphicFramePr>
      <xdr:xfrm>
        <a:off x="504825" y="3209925"/>
        <a:ext cx="50101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114300</xdr:colOff>
      <xdr:row>28</xdr:row>
      <xdr:rowOff>28575</xdr:rowOff>
    </xdr:from>
    <xdr:ext cx="447675" cy="180975"/>
    <xdr:sp>
      <xdr:nvSpPr>
        <xdr:cNvPr id="2" name="Text Box 2"/>
        <xdr:cNvSpPr txBox="1">
          <a:spLocks noChangeArrowheads="1"/>
        </xdr:cNvSpPr>
      </xdr:nvSpPr>
      <xdr:spPr>
        <a:xfrm>
          <a:off x="4619625" y="469582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4</xdr:col>
      <xdr:colOff>76200</xdr:colOff>
      <xdr:row>28</xdr:row>
      <xdr:rowOff>28575</xdr:rowOff>
    </xdr:from>
    <xdr:ext cx="485775" cy="180975"/>
    <xdr:sp>
      <xdr:nvSpPr>
        <xdr:cNvPr id="3" name="Text Box 3"/>
        <xdr:cNvSpPr txBox="1">
          <a:spLocks noChangeArrowheads="1"/>
        </xdr:cNvSpPr>
      </xdr:nvSpPr>
      <xdr:spPr>
        <a:xfrm>
          <a:off x="1628775" y="469582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6"/>
  <sheetViews>
    <sheetView tabSelected="1" zoomScalePageLayoutView="0" workbookViewId="0" topLeftCell="A1">
      <selection activeCell="S6" sqref="S6"/>
    </sheetView>
  </sheetViews>
  <sheetFormatPr defaultColWidth="11.421875" defaultRowHeight="12.75"/>
  <cols>
    <col min="1" max="1" width="7.57421875" style="0" customWidth="1"/>
    <col min="2" max="2" width="5.421875" style="0" customWidth="1"/>
    <col min="3" max="3" width="4.8515625" style="0" bestFit="1" customWidth="1"/>
    <col min="4" max="4" width="5.421875" style="0" customWidth="1"/>
    <col min="5" max="5" width="4.8515625" style="0" bestFit="1" customWidth="1"/>
    <col min="6" max="6" width="5.421875" style="0" customWidth="1"/>
    <col min="7" max="7" width="4.8515625" style="0" bestFit="1" customWidth="1"/>
    <col min="8" max="8" width="5.42187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5.421875" style="0" customWidth="1"/>
    <col min="13" max="13" width="4.421875" style="0" customWidth="1"/>
    <col min="14" max="14" width="5.421875" style="0" customWidth="1"/>
    <col min="15" max="15" width="4.8515625" style="0" customWidth="1"/>
    <col min="16" max="16" width="5.421875" style="0" customWidth="1"/>
    <col min="17" max="17" width="4.8515625" style="0" bestFit="1" customWidth="1"/>
    <col min="18" max="18" width="5.7109375" style="2" customWidth="1"/>
  </cols>
  <sheetData>
    <row r="1" ht="15.75">
      <c r="A1" s="1" t="s">
        <v>0</v>
      </c>
    </row>
    <row r="2" ht="18">
      <c r="A2" s="3" t="s">
        <v>28</v>
      </c>
    </row>
    <row r="3" spans="1:39" ht="12.75">
      <c r="A3" s="4" t="s">
        <v>1</v>
      </c>
      <c r="B3" s="5" t="s">
        <v>2</v>
      </c>
      <c r="C3" s="5" t="s">
        <v>3</v>
      </c>
      <c r="D3" s="6" t="s">
        <v>4</v>
      </c>
      <c r="E3" s="6" t="s">
        <v>3</v>
      </c>
      <c r="F3" s="6" t="s">
        <v>5</v>
      </c>
      <c r="G3" s="6" t="s">
        <v>3</v>
      </c>
      <c r="H3" s="5" t="s">
        <v>6</v>
      </c>
      <c r="I3" s="5" t="s">
        <v>3</v>
      </c>
      <c r="J3" s="5" t="s">
        <v>7</v>
      </c>
      <c r="K3" s="5" t="s">
        <v>3</v>
      </c>
      <c r="L3" s="5" t="s">
        <v>8</v>
      </c>
      <c r="M3" s="5" t="s">
        <v>3</v>
      </c>
      <c r="N3" s="5" t="s">
        <v>9</v>
      </c>
      <c r="O3" s="5" t="s">
        <v>3</v>
      </c>
      <c r="P3" s="5" t="s">
        <v>10</v>
      </c>
      <c r="Q3" s="5" t="s">
        <v>3</v>
      </c>
      <c r="R3" s="7"/>
      <c r="S3" s="39"/>
      <c r="T3" s="39" t="s">
        <v>11</v>
      </c>
      <c r="U3" s="39" t="s">
        <v>11</v>
      </c>
      <c r="V3" s="39" t="s">
        <v>12</v>
      </c>
      <c r="W3" s="7"/>
      <c r="X3" s="7"/>
      <c r="Y3" s="7"/>
      <c r="Z3" s="7"/>
      <c r="AA3" s="7"/>
      <c r="AB3" s="8"/>
      <c r="AC3" s="9"/>
      <c r="AD3" s="7"/>
      <c r="AE3" s="7"/>
      <c r="AF3" s="7"/>
      <c r="AG3" s="7"/>
      <c r="AH3" s="10"/>
      <c r="AI3" s="11"/>
      <c r="AJ3" s="12"/>
      <c r="AK3" s="13"/>
      <c r="AL3" s="11"/>
      <c r="AM3" s="11"/>
    </row>
    <row r="4" spans="1:39" ht="12.75">
      <c r="A4" s="14" t="s">
        <v>11</v>
      </c>
      <c r="B4" s="47">
        <v>543</v>
      </c>
      <c r="C4" s="15">
        <f>B4*100/$L$16</f>
        <v>2.703779315839267</v>
      </c>
      <c r="D4" s="47">
        <v>605</v>
      </c>
      <c r="E4" s="15">
        <f>D4*100/$L$16</f>
        <v>3.012498132749091</v>
      </c>
      <c r="F4" s="47">
        <v>586</v>
      </c>
      <c r="G4" s="15">
        <f>F4*100/$L$16</f>
        <v>2.9178907533735</v>
      </c>
      <c r="H4" s="47">
        <v>551</v>
      </c>
      <c r="I4" s="15">
        <f>H4*100/$L$16</f>
        <v>2.7436140018921478</v>
      </c>
      <c r="J4" s="47">
        <v>461</v>
      </c>
      <c r="K4" s="15">
        <f>J4*100/$L$16</f>
        <v>2.2954737837972417</v>
      </c>
      <c r="L4" s="47">
        <v>495</v>
      </c>
      <c r="M4" s="15">
        <f>L4*100/$L$16</f>
        <v>2.4647711995219836</v>
      </c>
      <c r="N4" s="47">
        <v>709</v>
      </c>
      <c r="O4" s="15">
        <f>N4*100/$L$16</f>
        <v>3.5303490514365383</v>
      </c>
      <c r="P4" s="48">
        <v>831</v>
      </c>
      <c r="Q4" s="15">
        <f>P4*100/$L$16</f>
        <v>4.137828013742967</v>
      </c>
      <c r="R4" s="16"/>
      <c r="S4" s="40" t="s">
        <v>2</v>
      </c>
      <c r="T4" s="41">
        <f>C4</f>
        <v>2.703779315839267</v>
      </c>
      <c r="U4" s="41">
        <f aca="true" t="shared" si="0" ref="U4:U24">-T4</f>
        <v>-2.703779315839267</v>
      </c>
      <c r="V4" s="41">
        <f>C5</f>
        <v>2.7983866952148584</v>
      </c>
      <c r="W4" s="42"/>
      <c r="X4" s="42"/>
      <c r="Y4" s="42"/>
      <c r="Z4" s="42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2.75">
      <c r="A5" s="17" t="s">
        <v>12</v>
      </c>
      <c r="B5" s="47">
        <v>562</v>
      </c>
      <c r="C5" s="15">
        <f>B5*100/$L$16</f>
        <v>2.7983866952148584</v>
      </c>
      <c r="D5" s="47">
        <v>552</v>
      </c>
      <c r="E5" s="15">
        <f>D5*100/$L$16</f>
        <v>2.7485933376487575</v>
      </c>
      <c r="F5" s="47">
        <v>582</v>
      </c>
      <c r="G5" s="15">
        <f>F5*100/$L$16</f>
        <v>2.89797341034706</v>
      </c>
      <c r="H5" s="47">
        <v>459</v>
      </c>
      <c r="I5" s="15">
        <f>H5*100/$L$16</f>
        <v>2.2855151122840214</v>
      </c>
      <c r="J5" s="47">
        <v>479</v>
      </c>
      <c r="K5" s="15">
        <f>J5*100/$L$16</f>
        <v>2.385101827416223</v>
      </c>
      <c r="L5" s="47">
        <v>573</v>
      </c>
      <c r="M5" s="15">
        <f>L5*100/$L$16</f>
        <v>2.853159388537569</v>
      </c>
      <c r="N5" s="47">
        <v>692</v>
      </c>
      <c r="O5" s="15">
        <f>N5*100/$L$16</f>
        <v>3.4457003435741673</v>
      </c>
      <c r="P5" s="48">
        <v>794</v>
      </c>
      <c r="Q5" s="15">
        <f>P5*100/$L$16</f>
        <v>3.953592590748394</v>
      </c>
      <c r="R5" s="16"/>
      <c r="S5" s="40" t="s">
        <v>4</v>
      </c>
      <c r="T5" s="41">
        <f>E4</f>
        <v>3.012498132749091</v>
      </c>
      <c r="U5" s="41">
        <f t="shared" si="0"/>
        <v>-3.012498132749091</v>
      </c>
      <c r="V5" s="41">
        <f>E5</f>
        <v>2.7485933376487575</v>
      </c>
      <c r="W5" s="42"/>
      <c r="X5" s="42"/>
      <c r="Y5" s="42"/>
      <c r="Z5" s="42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26" ht="13.5" thickBot="1">
      <c r="A6" s="18" t="s">
        <v>13</v>
      </c>
      <c r="B6" s="19">
        <f aca="true" t="shared" si="1" ref="B6:Q6">SUM(B4:B5)</f>
        <v>1105</v>
      </c>
      <c r="C6" s="20">
        <f t="shared" si="1"/>
        <v>5.5021660110541255</v>
      </c>
      <c r="D6" s="19">
        <f t="shared" si="1"/>
        <v>1157</v>
      </c>
      <c r="E6" s="20">
        <f t="shared" si="1"/>
        <v>5.761091470397849</v>
      </c>
      <c r="F6" s="19">
        <f t="shared" si="1"/>
        <v>1168</v>
      </c>
      <c r="G6" s="20">
        <f t="shared" si="1"/>
        <v>5.81586416372056</v>
      </c>
      <c r="H6" s="19">
        <f t="shared" si="1"/>
        <v>1010</v>
      </c>
      <c r="I6" s="20">
        <f t="shared" si="1"/>
        <v>5.029129114176169</v>
      </c>
      <c r="J6" s="19">
        <f t="shared" si="1"/>
        <v>940</v>
      </c>
      <c r="K6" s="20">
        <f t="shared" si="1"/>
        <v>4.680575611213465</v>
      </c>
      <c r="L6" s="19">
        <f t="shared" si="1"/>
        <v>1068</v>
      </c>
      <c r="M6" s="20">
        <f t="shared" si="1"/>
        <v>5.317930588059553</v>
      </c>
      <c r="N6" s="19">
        <f t="shared" si="1"/>
        <v>1401</v>
      </c>
      <c r="O6" s="20">
        <f t="shared" si="1"/>
        <v>6.976049395010706</v>
      </c>
      <c r="P6" s="19">
        <f t="shared" si="1"/>
        <v>1625</v>
      </c>
      <c r="Q6" s="20">
        <f t="shared" si="1"/>
        <v>8.091420604491361</v>
      </c>
      <c r="R6" s="21"/>
      <c r="S6" s="40" t="s">
        <v>5</v>
      </c>
      <c r="T6" s="41">
        <f>G4</f>
        <v>2.9178907533735</v>
      </c>
      <c r="U6" s="41">
        <f t="shared" si="0"/>
        <v>-2.9178907533735</v>
      </c>
      <c r="V6" s="41">
        <f>G5</f>
        <v>2.89797341034706</v>
      </c>
      <c r="W6" s="39"/>
      <c r="X6" s="39"/>
      <c r="Y6" s="39"/>
      <c r="Z6" s="39"/>
    </row>
    <row r="7" spans="2:26" ht="12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S7" s="40" t="s">
        <v>6</v>
      </c>
      <c r="T7" s="41">
        <f>I4</f>
        <v>2.7436140018921478</v>
      </c>
      <c r="U7" s="41">
        <f t="shared" si="0"/>
        <v>-2.7436140018921478</v>
      </c>
      <c r="V7" s="41">
        <f>I5</f>
        <v>2.2855151122840214</v>
      </c>
      <c r="W7" s="39"/>
      <c r="X7" s="39"/>
      <c r="Y7" s="39"/>
      <c r="Z7" s="39"/>
    </row>
    <row r="8" spans="1:26" ht="12.75">
      <c r="A8" s="4" t="s">
        <v>1</v>
      </c>
      <c r="B8" s="5" t="s">
        <v>14</v>
      </c>
      <c r="C8" s="5" t="s">
        <v>3</v>
      </c>
      <c r="D8" s="22" t="s">
        <v>15</v>
      </c>
      <c r="E8" s="22" t="s">
        <v>3</v>
      </c>
      <c r="F8" s="23" t="s">
        <v>16</v>
      </c>
      <c r="G8" s="23" t="s">
        <v>3</v>
      </c>
      <c r="H8" s="5" t="s">
        <v>17</v>
      </c>
      <c r="I8" s="5" t="s">
        <v>3</v>
      </c>
      <c r="J8" s="5" t="s">
        <v>18</v>
      </c>
      <c r="K8" s="5" t="s">
        <v>3</v>
      </c>
      <c r="L8" s="5" t="s">
        <v>19</v>
      </c>
      <c r="M8" s="5" t="s">
        <v>3</v>
      </c>
      <c r="N8" s="5" t="s">
        <v>20</v>
      </c>
      <c r="O8" s="5" t="s">
        <v>3</v>
      </c>
      <c r="P8" s="5" t="s">
        <v>21</v>
      </c>
      <c r="Q8" s="5" t="s">
        <v>3</v>
      </c>
      <c r="S8" s="40" t="s">
        <v>7</v>
      </c>
      <c r="T8" s="41">
        <f>K4</f>
        <v>2.2954737837972417</v>
      </c>
      <c r="U8" s="41">
        <f t="shared" si="0"/>
        <v>-2.2954737837972417</v>
      </c>
      <c r="V8" s="41">
        <f>K5</f>
        <v>2.385101827416223</v>
      </c>
      <c r="W8" s="39"/>
      <c r="X8" s="39"/>
      <c r="Y8" s="39"/>
      <c r="Z8" s="39"/>
    </row>
    <row r="9" spans="1:26" ht="12.75">
      <c r="A9" s="14" t="s">
        <v>11</v>
      </c>
      <c r="B9" s="47">
        <v>1029</v>
      </c>
      <c r="C9" s="15">
        <f>B9*100/$L$16</f>
        <v>5.12373649355176</v>
      </c>
      <c r="D9" s="47">
        <v>863</v>
      </c>
      <c r="E9" s="15">
        <f>D9*100/$L$16</f>
        <v>4.297166757954489</v>
      </c>
      <c r="F9" s="47">
        <v>694</v>
      </c>
      <c r="G9" s="15">
        <f>F9*100/$L$16</f>
        <v>3.455659015087387</v>
      </c>
      <c r="H9" s="47">
        <v>608</v>
      </c>
      <c r="I9" s="15">
        <f>H9*100/$L$16</f>
        <v>3.0274361400189216</v>
      </c>
      <c r="J9" s="47">
        <v>508</v>
      </c>
      <c r="K9" s="15">
        <f>J9*100/$L$16</f>
        <v>2.5295025643579145</v>
      </c>
      <c r="L9" s="47">
        <v>388</v>
      </c>
      <c r="M9" s="15">
        <f>L9*100/$L$16</f>
        <v>1.9319822735647065</v>
      </c>
      <c r="N9" s="47">
        <v>337</v>
      </c>
      <c r="O9" s="16">
        <f>N9*100/$L$16</f>
        <v>1.678036149977593</v>
      </c>
      <c r="P9" s="47">
        <v>219</v>
      </c>
      <c r="Q9" s="15">
        <f>P9*100/$L$16</f>
        <v>1.090474530697605</v>
      </c>
      <c r="R9" s="10"/>
      <c r="S9" s="40" t="s">
        <v>8</v>
      </c>
      <c r="T9" s="41">
        <f>M4</f>
        <v>2.4647711995219836</v>
      </c>
      <c r="U9" s="41">
        <f t="shared" si="0"/>
        <v>-2.4647711995219836</v>
      </c>
      <c r="V9" s="41">
        <f>M5</f>
        <v>2.853159388537569</v>
      </c>
      <c r="W9" s="39"/>
      <c r="X9" s="39"/>
      <c r="Y9" s="39"/>
      <c r="Z9" s="39"/>
    </row>
    <row r="10" spans="1:26" ht="12.75">
      <c r="A10" s="14" t="s">
        <v>12</v>
      </c>
      <c r="B10" s="47">
        <v>948</v>
      </c>
      <c r="C10" s="15">
        <f>B10*100/$L$16</f>
        <v>4.720410297266345</v>
      </c>
      <c r="D10" s="47">
        <v>791</v>
      </c>
      <c r="E10" s="15">
        <f>D10*100/$L$16</f>
        <v>3.938654583478564</v>
      </c>
      <c r="F10" s="47">
        <v>735</v>
      </c>
      <c r="G10" s="15">
        <f>F10*100/$L$16</f>
        <v>3.6598117811084</v>
      </c>
      <c r="H10" s="47">
        <v>635</v>
      </c>
      <c r="I10" s="15">
        <f>H10*100/$L$16</f>
        <v>3.1618782054473935</v>
      </c>
      <c r="J10" s="47">
        <v>529</v>
      </c>
      <c r="K10" s="15">
        <f>J10*100/$L$16</f>
        <v>2.634068615246726</v>
      </c>
      <c r="L10" s="47">
        <v>426</v>
      </c>
      <c r="M10" s="15">
        <f>L10*100/$L$16</f>
        <v>2.121197032315889</v>
      </c>
      <c r="N10" s="47">
        <v>407</v>
      </c>
      <c r="O10" s="16">
        <f>N10*100/$L$16</f>
        <v>2.026589652940298</v>
      </c>
      <c r="P10" s="47">
        <v>299</v>
      </c>
      <c r="Q10" s="15">
        <f>P10*100/$L$16</f>
        <v>1.4888213912264103</v>
      </c>
      <c r="R10" s="16"/>
      <c r="S10" s="40" t="s">
        <v>9</v>
      </c>
      <c r="T10" s="41">
        <f>O4</f>
        <v>3.5303490514365383</v>
      </c>
      <c r="U10" s="41">
        <f t="shared" si="0"/>
        <v>-3.5303490514365383</v>
      </c>
      <c r="V10" s="41">
        <f>O5</f>
        <v>3.4457003435741673</v>
      </c>
      <c r="W10" s="39"/>
      <c r="X10" s="39"/>
      <c r="Y10" s="39"/>
      <c r="Z10" s="39"/>
    </row>
    <row r="11" spans="1:26" ht="13.5" thickBot="1">
      <c r="A11" s="18" t="s">
        <v>13</v>
      </c>
      <c r="B11" s="19">
        <f aca="true" t="shared" si="2" ref="B11:Q11">SUM(B9:B10)</f>
        <v>1977</v>
      </c>
      <c r="C11" s="20">
        <f t="shared" si="2"/>
        <v>9.844146790818105</v>
      </c>
      <c r="D11" s="19">
        <f t="shared" si="2"/>
        <v>1654</v>
      </c>
      <c r="E11" s="20">
        <f t="shared" si="2"/>
        <v>8.235821341433052</v>
      </c>
      <c r="F11" s="19">
        <f t="shared" si="2"/>
        <v>1429</v>
      </c>
      <c r="G11" s="20">
        <f t="shared" si="2"/>
        <v>7.115470796195787</v>
      </c>
      <c r="H11" s="19">
        <f t="shared" si="2"/>
        <v>1243</v>
      </c>
      <c r="I11" s="20">
        <f t="shared" si="2"/>
        <v>6.189314345466315</v>
      </c>
      <c r="J11" s="19">
        <f t="shared" si="2"/>
        <v>1037</v>
      </c>
      <c r="K11" s="20">
        <f t="shared" si="2"/>
        <v>5.163571179604641</v>
      </c>
      <c r="L11" s="19">
        <f t="shared" si="2"/>
        <v>814</v>
      </c>
      <c r="M11" s="20">
        <f t="shared" si="2"/>
        <v>4.053179305880596</v>
      </c>
      <c r="N11" s="19">
        <f t="shared" si="2"/>
        <v>744</v>
      </c>
      <c r="O11" s="20">
        <f t="shared" si="2"/>
        <v>3.704625802917891</v>
      </c>
      <c r="P11" s="19">
        <f t="shared" si="2"/>
        <v>518</v>
      </c>
      <c r="Q11" s="20">
        <f t="shared" si="2"/>
        <v>2.5792959219240155</v>
      </c>
      <c r="R11" s="16"/>
      <c r="S11" s="40" t="s">
        <v>10</v>
      </c>
      <c r="T11" s="41">
        <f>Q4</f>
        <v>4.137828013742967</v>
      </c>
      <c r="U11" s="41">
        <f t="shared" si="0"/>
        <v>-4.137828013742967</v>
      </c>
      <c r="V11" s="41">
        <f>Q5</f>
        <v>3.953592590748394</v>
      </c>
      <c r="W11" s="39"/>
      <c r="X11" s="39"/>
      <c r="Y11" s="39"/>
      <c r="Z11" s="39"/>
    </row>
    <row r="12" spans="2:26" ht="12.75">
      <c r="B12" s="14"/>
      <c r="C12" s="14"/>
      <c r="D12" s="24"/>
      <c r="E12" s="24"/>
      <c r="F12" s="25"/>
      <c r="G12" s="2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1"/>
      <c r="S12" s="40" t="s">
        <v>14</v>
      </c>
      <c r="T12" s="41">
        <f>C9</f>
        <v>5.12373649355176</v>
      </c>
      <c r="U12" s="41">
        <f t="shared" si="0"/>
        <v>-5.12373649355176</v>
      </c>
      <c r="V12" s="41">
        <f>C10</f>
        <v>4.720410297266345</v>
      </c>
      <c r="W12" s="39"/>
      <c r="X12" s="39"/>
      <c r="Y12" s="39"/>
      <c r="Z12" s="39"/>
    </row>
    <row r="13" spans="1:26" ht="12.75">
      <c r="A13" s="4" t="s">
        <v>1</v>
      </c>
      <c r="B13" s="5" t="s">
        <v>22</v>
      </c>
      <c r="C13" s="5" t="s">
        <v>3</v>
      </c>
      <c r="D13" s="22" t="s">
        <v>23</v>
      </c>
      <c r="E13" s="22" t="s">
        <v>3</v>
      </c>
      <c r="F13" s="23" t="s">
        <v>24</v>
      </c>
      <c r="G13" s="23" t="s">
        <v>3</v>
      </c>
      <c r="H13" s="5" t="s">
        <v>25</v>
      </c>
      <c r="I13" s="5" t="s">
        <v>3</v>
      </c>
      <c r="J13" s="5" t="s">
        <v>26</v>
      </c>
      <c r="K13" s="5" t="s">
        <v>3</v>
      </c>
      <c r="L13" s="5" t="s">
        <v>13</v>
      </c>
      <c r="M13" s="5" t="s">
        <v>3</v>
      </c>
      <c r="N13" s="14"/>
      <c r="O13" s="14"/>
      <c r="P13" s="14"/>
      <c r="Q13" s="14"/>
      <c r="S13" s="40" t="s">
        <v>15</v>
      </c>
      <c r="T13" s="41">
        <f>E9</f>
        <v>4.297166757954489</v>
      </c>
      <c r="U13" s="41">
        <f t="shared" si="0"/>
        <v>-4.297166757954489</v>
      </c>
      <c r="V13" s="41">
        <f>E10</f>
        <v>3.938654583478564</v>
      </c>
      <c r="W13" s="39"/>
      <c r="X13" s="39"/>
      <c r="Y13" s="39"/>
      <c r="Z13" s="39"/>
    </row>
    <row r="14" spans="1:26" ht="12.75">
      <c r="A14" s="14" t="s">
        <v>11</v>
      </c>
      <c r="B14" s="47">
        <v>221</v>
      </c>
      <c r="C14" s="15">
        <f>B14*100/$L$16</f>
        <v>1.100433202210825</v>
      </c>
      <c r="D14" s="47">
        <v>143</v>
      </c>
      <c r="E14" s="15">
        <f>D14*100/$L$16</f>
        <v>0.7120450131952397</v>
      </c>
      <c r="F14" s="47">
        <v>53</v>
      </c>
      <c r="G14" s="15">
        <f>F14*100/$L$16</f>
        <v>0.2639047951003336</v>
      </c>
      <c r="H14" s="47">
        <v>5</v>
      </c>
      <c r="I14" s="16">
        <f>H14*100/$L$16</f>
        <v>0.024896678783050342</v>
      </c>
      <c r="J14" s="47">
        <v>1</v>
      </c>
      <c r="K14" s="15">
        <f>J14*100/$L$16</f>
        <v>0.0049793357566100685</v>
      </c>
      <c r="L14" s="26">
        <f>+SUM(B4,D4,F4,H4,J4,L4,N4,P4,B9,D9,F9,H9,J9,L9,N9,P9,B14,D14,F14,H14,J14)</f>
        <v>9850</v>
      </c>
      <c r="M14" s="27">
        <f>SUM(C4,E4,G4,I4,K4,M4,O4,Q4,C9,E9,G9,I9,K9,M9,O9,Q9,C14,E14,G14,I14,K14)</f>
        <v>49.04645720260916</v>
      </c>
      <c r="N14" s="14"/>
      <c r="O14" s="14"/>
      <c r="P14" s="14"/>
      <c r="Q14" s="14"/>
      <c r="S14" s="40" t="s">
        <v>16</v>
      </c>
      <c r="T14" s="41">
        <f>G9</f>
        <v>3.455659015087387</v>
      </c>
      <c r="U14" s="41">
        <f t="shared" si="0"/>
        <v>-3.455659015087387</v>
      </c>
      <c r="V14" s="41">
        <f>G10</f>
        <v>3.6598117811084</v>
      </c>
      <c r="W14" s="39"/>
      <c r="X14" s="39"/>
      <c r="Y14" s="39"/>
      <c r="Z14" s="39"/>
    </row>
    <row r="15" spans="1:26" ht="12.75">
      <c r="A15" s="14" t="s">
        <v>12</v>
      </c>
      <c r="B15" s="47">
        <v>358</v>
      </c>
      <c r="C15" s="15">
        <f>B15*100/$L$16</f>
        <v>1.7826022008664044</v>
      </c>
      <c r="D15" s="47">
        <v>264</v>
      </c>
      <c r="E15" s="15">
        <f>D15*100/$L$16</f>
        <v>1.314544639745058</v>
      </c>
      <c r="F15" s="47">
        <v>117</v>
      </c>
      <c r="G15" s="15">
        <f>F15*100/$L$16</f>
        <v>0.5825822835233779</v>
      </c>
      <c r="H15" s="47">
        <v>27</v>
      </c>
      <c r="I15" s="16">
        <f>H15*100/$L$16</f>
        <v>0.13444206542847184</v>
      </c>
      <c r="J15" s="47">
        <v>4</v>
      </c>
      <c r="K15" s="15">
        <f>J15*100/$L$16</f>
        <v>0.019917343026440274</v>
      </c>
      <c r="L15" s="26">
        <f>+SUM(B5,D5,F5,H5,J5,L5,N5,P5,B10,D10,F10,H10,J10,L10,N10,P10,B15,D15,F15,H15,J15)</f>
        <v>10233</v>
      </c>
      <c r="M15" s="27">
        <f>SUM(C5,E5,G5,I5,K5,M5,O5,Q5,C10,E10,G10,I10,K10,M10,O10,Q10,C15,E15,G15,I15,K15)</f>
        <v>50.95354279739083</v>
      </c>
      <c r="N15" s="14"/>
      <c r="O15" s="14"/>
      <c r="P15" s="14"/>
      <c r="Q15" s="14"/>
      <c r="S15" s="40" t="s">
        <v>17</v>
      </c>
      <c r="T15" s="41">
        <f>I9</f>
        <v>3.0274361400189216</v>
      </c>
      <c r="U15" s="41">
        <f t="shared" si="0"/>
        <v>-3.0274361400189216</v>
      </c>
      <c r="V15" s="41">
        <f>I10</f>
        <v>3.1618782054473935</v>
      </c>
      <c r="W15" s="39"/>
      <c r="X15" s="39"/>
      <c r="Y15" s="39"/>
      <c r="Z15" s="39"/>
    </row>
    <row r="16" spans="1:26" ht="13.5" thickBot="1">
      <c r="A16" s="18" t="s">
        <v>13</v>
      </c>
      <c r="B16" s="19">
        <f aca="true" t="shared" si="3" ref="B16:M16">SUM(B14:B15)</f>
        <v>579</v>
      </c>
      <c r="C16" s="20">
        <f t="shared" si="3"/>
        <v>2.8830354030772294</v>
      </c>
      <c r="D16" s="19">
        <f t="shared" si="3"/>
        <v>407</v>
      </c>
      <c r="E16" s="20">
        <f t="shared" si="3"/>
        <v>2.026589652940298</v>
      </c>
      <c r="F16" s="19">
        <f t="shared" si="3"/>
        <v>170</v>
      </c>
      <c r="G16" s="20">
        <f t="shared" si="3"/>
        <v>0.8464870786237115</v>
      </c>
      <c r="H16" s="19">
        <f t="shared" si="3"/>
        <v>32</v>
      </c>
      <c r="I16" s="20">
        <f t="shared" si="3"/>
        <v>0.1593387442115222</v>
      </c>
      <c r="J16" s="19">
        <f t="shared" si="3"/>
        <v>5</v>
      </c>
      <c r="K16" s="20">
        <f t="shared" si="3"/>
        <v>0.024896678783050342</v>
      </c>
      <c r="L16" s="19">
        <f t="shared" si="3"/>
        <v>20083</v>
      </c>
      <c r="M16" s="19">
        <f t="shared" si="3"/>
        <v>100</v>
      </c>
      <c r="N16" s="28"/>
      <c r="O16" s="28"/>
      <c r="P16" s="28"/>
      <c r="Q16" s="28"/>
      <c r="S16" s="40" t="s">
        <v>18</v>
      </c>
      <c r="T16" s="41">
        <f>K9</f>
        <v>2.5295025643579145</v>
      </c>
      <c r="U16" s="41">
        <f t="shared" si="0"/>
        <v>-2.5295025643579145</v>
      </c>
      <c r="V16" s="41">
        <f>K10</f>
        <v>2.634068615246726</v>
      </c>
      <c r="W16" s="39"/>
      <c r="X16" s="39"/>
      <c r="Y16" s="39"/>
      <c r="Z16" s="39"/>
    </row>
    <row r="17" spans="1:26" ht="12.75">
      <c r="A17" s="50" t="s">
        <v>29</v>
      </c>
      <c r="P17" s="29"/>
      <c r="Q17" s="29"/>
      <c r="S17" s="40" t="s">
        <v>19</v>
      </c>
      <c r="T17" s="41">
        <f>M9</f>
        <v>1.9319822735647065</v>
      </c>
      <c r="U17" s="41">
        <f t="shared" si="0"/>
        <v>-1.9319822735647065</v>
      </c>
      <c r="V17" s="41">
        <f>M10</f>
        <v>2.121197032315889</v>
      </c>
      <c r="W17" s="39"/>
      <c r="X17" s="39"/>
      <c r="Y17" s="39"/>
      <c r="Z17" s="39"/>
    </row>
    <row r="18" spans="1:26" ht="12.75">
      <c r="A18" s="49" t="s">
        <v>27</v>
      </c>
      <c r="B18" s="32"/>
      <c r="C18" s="33"/>
      <c r="D18" s="29"/>
      <c r="E18" s="29"/>
      <c r="F18" s="29"/>
      <c r="G18" s="29"/>
      <c r="H18" s="29"/>
      <c r="I18" s="29"/>
      <c r="J18" s="29"/>
      <c r="K18" s="29"/>
      <c r="L18" s="29"/>
      <c r="M18" s="33"/>
      <c r="N18" s="29"/>
      <c r="O18" s="29"/>
      <c r="P18" s="29"/>
      <c r="Q18" s="29"/>
      <c r="S18" s="40" t="s">
        <v>20</v>
      </c>
      <c r="T18" s="41">
        <f>O9</f>
        <v>1.678036149977593</v>
      </c>
      <c r="U18" s="41">
        <f t="shared" si="0"/>
        <v>-1.678036149977593</v>
      </c>
      <c r="V18" s="41">
        <f>O10</f>
        <v>2.026589652940298</v>
      </c>
      <c r="W18" s="39"/>
      <c r="X18" s="39"/>
      <c r="Y18" s="39"/>
      <c r="Z18" s="39"/>
    </row>
    <row r="19" spans="4:26" ht="12.75">
      <c r="D19" s="34"/>
      <c r="O19" s="34"/>
      <c r="R19" s="38"/>
      <c r="S19" s="43" t="s">
        <v>21</v>
      </c>
      <c r="T19" s="44">
        <f>Q9</f>
        <v>1.090474530697605</v>
      </c>
      <c r="U19" s="41">
        <f t="shared" si="0"/>
        <v>-1.090474530697605</v>
      </c>
      <c r="V19" s="44">
        <f>Q10</f>
        <v>1.4888213912264103</v>
      </c>
      <c r="W19" s="45"/>
      <c r="X19" s="45"/>
      <c r="Y19" s="39"/>
      <c r="Z19" s="39"/>
    </row>
    <row r="20" spans="1:26" s="31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30"/>
      <c r="S20" s="40" t="s">
        <v>22</v>
      </c>
      <c r="T20" s="41">
        <f>C14</f>
        <v>1.100433202210825</v>
      </c>
      <c r="U20" s="41">
        <f t="shared" si="0"/>
        <v>-1.100433202210825</v>
      </c>
      <c r="V20" s="41">
        <f>C15</f>
        <v>1.7826022008664044</v>
      </c>
      <c r="W20" s="45"/>
      <c r="X20" s="45"/>
      <c r="Y20" s="45"/>
      <c r="Z20" s="45"/>
    </row>
    <row r="21" spans="19:26" ht="12.75">
      <c r="S21" s="40" t="s">
        <v>23</v>
      </c>
      <c r="T21" s="41">
        <f>E14</f>
        <v>0.7120450131952397</v>
      </c>
      <c r="U21" s="41">
        <f t="shared" si="0"/>
        <v>-0.7120450131952397</v>
      </c>
      <c r="V21" s="41">
        <f>E15</f>
        <v>1.314544639745058</v>
      </c>
      <c r="W21" s="45"/>
      <c r="X21" s="45"/>
      <c r="Y21" s="45"/>
      <c r="Z21" s="45"/>
    </row>
    <row r="22" spans="19:26" ht="12.75">
      <c r="S22" s="40" t="s">
        <v>24</v>
      </c>
      <c r="T22" s="41">
        <f>G14</f>
        <v>0.2639047951003336</v>
      </c>
      <c r="U22" s="41">
        <f t="shared" si="0"/>
        <v>-0.2639047951003336</v>
      </c>
      <c r="V22" s="41">
        <f>G15</f>
        <v>0.5825822835233779</v>
      </c>
      <c r="W22" s="39"/>
      <c r="X22" s="39"/>
      <c r="Y22" s="39"/>
      <c r="Z22" s="39"/>
    </row>
    <row r="23" spans="19:26" ht="12.75">
      <c r="S23" s="46" t="s">
        <v>25</v>
      </c>
      <c r="T23" s="41">
        <f>I14</f>
        <v>0.024896678783050342</v>
      </c>
      <c r="U23" s="41">
        <f t="shared" si="0"/>
        <v>-0.024896678783050342</v>
      </c>
      <c r="V23" s="41">
        <f>I15</f>
        <v>0.13444206542847184</v>
      </c>
      <c r="W23" s="39"/>
      <c r="X23" s="39"/>
      <c r="Y23" s="39"/>
      <c r="Z23" s="39"/>
    </row>
    <row r="24" spans="19:26" ht="12.75">
      <c r="S24" s="46" t="s">
        <v>26</v>
      </c>
      <c r="T24" s="41">
        <f>K14</f>
        <v>0.0049793357566100685</v>
      </c>
      <c r="U24" s="41">
        <f t="shared" si="0"/>
        <v>-0.0049793357566100685</v>
      </c>
      <c r="V24" s="41">
        <f>K15</f>
        <v>0.019917343026440274</v>
      </c>
      <c r="W24" s="39"/>
      <c r="X24" s="39"/>
      <c r="Y24" s="39"/>
      <c r="Z24" s="39"/>
    </row>
    <row r="25" spans="19:26" ht="12.75">
      <c r="S25" s="39"/>
      <c r="T25" s="39"/>
      <c r="U25" s="39"/>
      <c r="V25" s="39"/>
      <c r="W25" s="39"/>
      <c r="X25" s="39"/>
      <c r="Y25" s="39"/>
      <c r="Z25" s="39"/>
    </row>
    <row r="29" ht="12.75"/>
    <row r="30" ht="12.75"/>
    <row r="42" spans="4:16" ht="12.75"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4:16" ht="12.75"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4:16" ht="12.75"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4:16" ht="12.75">
      <c r="D45" s="31"/>
      <c r="E45" s="31"/>
      <c r="F45" s="35"/>
      <c r="G45" s="36"/>
      <c r="H45" s="37"/>
      <c r="I45" s="37"/>
      <c r="J45" s="37"/>
      <c r="K45" s="31"/>
      <c r="L45" s="31"/>
      <c r="M45" s="31"/>
      <c r="N45" s="31"/>
      <c r="O45" s="31"/>
      <c r="P45" s="31"/>
    </row>
    <row r="46" spans="4:16" ht="12.75">
      <c r="D46" s="31"/>
      <c r="E46" s="31"/>
      <c r="F46" s="35"/>
      <c r="G46" s="36"/>
      <c r="H46" s="37"/>
      <c r="I46" s="37"/>
      <c r="J46" s="37"/>
      <c r="K46" s="31"/>
      <c r="L46" s="31"/>
      <c r="M46" s="31"/>
      <c r="N46" s="31"/>
      <c r="O46" s="31"/>
      <c r="P46" s="31"/>
    </row>
    <row r="47" spans="4:16" ht="12.75">
      <c r="D47" s="31"/>
      <c r="E47" s="31"/>
      <c r="F47" s="35"/>
      <c r="G47" s="36"/>
      <c r="H47" s="37"/>
      <c r="I47" s="37"/>
      <c r="J47" s="37"/>
      <c r="K47" s="31"/>
      <c r="L47" s="31"/>
      <c r="M47" s="31"/>
      <c r="N47" s="31"/>
      <c r="O47" s="31"/>
      <c r="P47" s="31"/>
    </row>
    <row r="48" spans="4:16" ht="12.75">
      <c r="D48" s="31"/>
      <c r="E48" s="31"/>
      <c r="F48" s="35"/>
      <c r="G48" s="36"/>
      <c r="H48" s="37"/>
      <c r="I48" s="37"/>
      <c r="J48" s="37"/>
      <c r="K48" s="31"/>
      <c r="L48" s="31"/>
      <c r="M48" s="31"/>
      <c r="N48" s="31"/>
      <c r="O48" s="31"/>
      <c r="P48" s="31"/>
    </row>
    <row r="49" spans="4:16" ht="12.75">
      <c r="D49" s="31"/>
      <c r="E49" s="31"/>
      <c r="F49" s="35"/>
      <c r="G49" s="36"/>
      <c r="H49" s="37"/>
      <c r="I49" s="37"/>
      <c r="J49" s="37"/>
      <c r="K49" s="31"/>
      <c r="L49" s="31"/>
      <c r="M49" s="31"/>
      <c r="N49" s="31"/>
      <c r="O49" s="31"/>
      <c r="P49" s="31"/>
    </row>
    <row r="50" spans="4:16" ht="12.75">
      <c r="D50" s="31"/>
      <c r="E50" s="31"/>
      <c r="F50" s="35"/>
      <c r="G50" s="36"/>
      <c r="H50" s="37"/>
      <c r="I50" s="37"/>
      <c r="J50" s="37"/>
      <c r="K50" s="31"/>
      <c r="L50" s="31"/>
      <c r="M50" s="31"/>
      <c r="N50" s="31"/>
      <c r="O50" s="31"/>
      <c r="P50" s="31"/>
    </row>
    <row r="51" spans="4:16" ht="12.75">
      <c r="D51" s="31"/>
      <c r="E51" s="31"/>
      <c r="F51" s="35"/>
      <c r="G51" s="36"/>
      <c r="H51" s="37"/>
      <c r="I51" s="37"/>
      <c r="J51" s="37"/>
      <c r="K51" s="31"/>
      <c r="L51" s="31"/>
      <c r="M51" s="31"/>
      <c r="N51" s="31"/>
      <c r="O51" s="31"/>
      <c r="P51" s="31"/>
    </row>
    <row r="52" spans="4:16" ht="12.75">
      <c r="D52" s="31"/>
      <c r="E52" s="31"/>
      <c r="F52" s="35"/>
      <c r="G52" s="36"/>
      <c r="H52" s="37"/>
      <c r="I52" s="37"/>
      <c r="J52" s="37"/>
      <c r="K52" s="31"/>
      <c r="L52" s="31"/>
      <c r="M52" s="31"/>
      <c r="N52" s="31"/>
      <c r="O52" s="31"/>
      <c r="P52" s="31"/>
    </row>
    <row r="53" spans="4:16" ht="12.75">
      <c r="D53" s="31"/>
      <c r="E53" s="31"/>
      <c r="F53" s="35"/>
      <c r="G53" s="36"/>
      <c r="H53" s="37"/>
      <c r="I53" s="37"/>
      <c r="J53" s="37"/>
      <c r="K53" s="31"/>
      <c r="L53" s="31"/>
      <c r="M53" s="31"/>
      <c r="N53" s="31"/>
      <c r="O53" s="31"/>
      <c r="P53" s="31"/>
    </row>
    <row r="54" spans="4:16" ht="12.75">
      <c r="D54" s="31"/>
      <c r="E54" s="31"/>
      <c r="F54" s="35"/>
      <c r="G54" s="36"/>
      <c r="H54" s="37"/>
      <c r="I54" s="37"/>
      <c r="J54" s="37"/>
      <c r="K54" s="31"/>
      <c r="L54" s="31"/>
      <c r="M54" s="31"/>
      <c r="N54" s="31"/>
      <c r="O54" s="31"/>
      <c r="P54" s="31"/>
    </row>
    <row r="55" spans="4:16" ht="12.75">
      <c r="D55" s="31"/>
      <c r="E55" s="31"/>
      <c r="F55" s="35"/>
      <c r="G55" s="36"/>
      <c r="H55" s="37"/>
      <c r="I55" s="37"/>
      <c r="J55" s="37"/>
      <c r="K55" s="31"/>
      <c r="L55" s="31"/>
      <c r="M55" s="31"/>
      <c r="N55" s="31"/>
      <c r="O55" s="31"/>
      <c r="P55" s="31"/>
    </row>
    <row r="56" spans="4:16" ht="12.75">
      <c r="D56" s="31"/>
      <c r="E56" s="31"/>
      <c r="F56" s="35"/>
      <c r="G56" s="36"/>
      <c r="H56" s="37"/>
      <c r="I56" s="37"/>
      <c r="J56" s="37"/>
      <c r="K56" s="31"/>
      <c r="L56" s="31"/>
      <c r="M56" s="31"/>
      <c r="N56" s="31"/>
      <c r="O56" s="31"/>
      <c r="P56" s="31"/>
    </row>
    <row r="57" spans="4:16" ht="12.75">
      <c r="D57" s="31"/>
      <c r="E57" s="31"/>
      <c r="F57" s="35"/>
      <c r="G57" s="36"/>
      <c r="H57" s="37"/>
      <c r="I57" s="37"/>
      <c r="J57" s="37"/>
      <c r="K57" s="31"/>
      <c r="L57" s="31"/>
      <c r="M57" s="31"/>
      <c r="N57" s="31"/>
      <c r="O57" s="31"/>
      <c r="P57" s="31"/>
    </row>
    <row r="58" spans="4:16" ht="12.75">
      <c r="D58" s="31"/>
      <c r="E58" s="31"/>
      <c r="F58" s="35"/>
      <c r="G58" s="36"/>
      <c r="H58" s="37"/>
      <c r="I58" s="37"/>
      <c r="J58" s="37"/>
      <c r="K58" s="31"/>
      <c r="L58" s="31"/>
      <c r="M58" s="31"/>
      <c r="N58" s="31"/>
      <c r="O58" s="31"/>
      <c r="P58" s="31"/>
    </row>
    <row r="59" spans="4:16" ht="12.75">
      <c r="D59" s="31"/>
      <c r="E59" s="31"/>
      <c r="F59" s="35"/>
      <c r="G59" s="36"/>
      <c r="H59" s="37"/>
      <c r="I59" s="37"/>
      <c r="J59" s="37"/>
      <c r="K59" s="31"/>
      <c r="L59" s="31"/>
      <c r="M59" s="31"/>
      <c r="N59" s="31"/>
      <c r="O59" s="31"/>
      <c r="P59" s="31"/>
    </row>
    <row r="60" spans="4:16" ht="12.75">
      <c r="D60" s="31"/>
      <c r="E60" s="31"/>
      <c r="F60" s="35"/>
      <c r="G60" s="36"/>
      <c r="H60" s="37"/>
      <c r="I60" s="37"/>
      <c r="J60" s="37"/>
      <c r="K60" s="31"/>
      <c r="L60" s="31"/>
      <c r="M60" s="31"/>
      <c r="N60" s="31"/>
      <c r="O60" s="31"/>
      <c r="P60" s="31"/>
    </row>
    <row r="61" spans="4:16" ht="12.75">
      <c r="D61" s="31"/>
      <c r="E61" s="31"/>
      <c r="F61" s="35"/>
      <c r="G61" s="36"/>
      <c r="H61" s="37"/>
      <c r="I61" s="37"/>
      <c r="J61" s="37"/>
      <c r="K61" s="31"/>
      <c r="L61" s="31"/>
      <c r="M61" s="31"/>
      <c r="N61" s="31"/>
      <c r="O61" s="31"/>
      <c r="P61" s="31"/>
    </row>
    <row r="62" spans="4:16" ht="12.75">
      <c r="D62" s="31"/>
      <c r="E62" s="31"/>
      <c r="F62" s="35"/>
      <c r="G62" s="36"/>
      <c r="H62" s="37"/>
      <c r="I62" s="37"/>
      <c r="J62" s="37"/>
      <c r="K62" s="31"/>
      <c r="L62" s="31"/>
      <c r="M62" s="31"/>
      <c r="N62" s="31"/>
      <c r="O62" s="31"/>
      <c r="P62" s="31"/>
    </row>
    <row r="63" spans="4:16" ht="12.75">
      <c r="D63" s="31"/>
      <c r="E63" s="31"/>
      <c r="F63" s="35"/>
      <c r="G63" s="36"/>
      <c r="H63" s="37"/>
      <c r="I63" s="37"/>
      <c r="J63" s="37"/>
      <c r="K63" s="31"/>
      <c r="L63" s="31"/>
      <c r="M63" s="31"/>
      <c r="N63" s="31"/>
      <c r="O63" s="31"/>
      <c r="P63" s="31"/>
    </row>
    <row r="64" spans="4:16" ht="12.75">
      <c r="D64" s="31"/>
      <c r="E64" s="31"/>
      <c r="F64" s="35"/>
      <c r="G64" s="36"/>
      <c r="H64" s="37"/>
      <c r="I64" s="37"/>
      <c r="J64" s="37"/>
      <c r="K64" s="31"/>
      <c r="L64" s="31"/>
      <c r="M64" s="31"/>
      <c r="N64" s="31"/>
      <c r="O64" s="31"/>
      <c r="P64" s="31"/>
    </row>
    <row r="65" spans="4:16" ht="12.75">
      <c r="D65" s="31"/>
      <c r="E65" s="31"/>
      <c r="F65" s="35"/>
      <c r="G65" s="36"/>
      <c r="H65" s="37"/>
      <c r="I65" s="37"/>
      <c r="J65" s="37"/>
      <c r="K65" s="31"/>
      <c r="L65" s="31"/>
      <c r="M65" s="31"/>
      <c r="N65" s="31"/>
      <c r="O65" s="31"/>
      <c r="P65" s="31"/>
    </row>
    <row r="66" spans="4:16" ht="12.75"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4:16" ht="12.75"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4:16" ht="12.75"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4:16" ht="12.75"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4:16" ht="12.75"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4:16" ht="12.75"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4:16" ht="12.75"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4:16" ht="12.75"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4:16" ht="12.75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4:16" ht="12.75"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4:16" ht="12.75"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4:16" ht="12.75"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4:16" ht="12.75"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4:16" ht="12.75"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4:16" ht="12.75"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4:16" ht="12.75"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4:16" ht="12.75"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4:16" ht="12.75"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4:16" ht="12.75"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4:16" ht="12.75"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4:16" ht="12.75"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4:16" ht="12.75"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4:16" ht="12.75"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4:16" ht="12.75"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4:16" ht="12.75"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4:16" ht="12.75"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4:16" ht="12.75"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4:16" ht="12.75"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4:16" ht="12.75"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4:16" ht="12.75"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4:16" ht="12.75"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4:16" ht="12.75"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4:16" ht="12.75"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4:16" ht="12.75"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4:16" ht="12.75"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4:16" ht="12.75"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4:16" ht="12.75"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4:16" ht="12.75"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4:16" ht="12.75"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4:16" ht="12.75"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4:16" ht="12.75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4:16" ht="12.75"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4:16" ht="12.75"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4:16" ht="12.75"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4:16" ht="12.75"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4:16" ht="12.75"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4:16" ht="12.75"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4:16" ht="12.75"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4:16" ht="12.75"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4:16" ht="12.75"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4:16" ht="12.75"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ignoredErrors>
    <ignoredError sqref="F3 S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2009-09-28T10:32:34Z</cp:lastPrinted>
  <dcterms:created xsi:type="dcterms:W3CDTF">2007-11-19T16:13:03Z</dcterms:created>
  <dcterms:modified xsi:type="dcterms:W3CDTF">2018-05-23T11:46:03Z</dcterms:modified>
  <cp:category/>
  <cp:version/>
  <cp:contentType/>
  <cp:contentStatus/>
</cp:coreProperties>
</file>