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175" windowWidth="15180" windowHeight="3780" activeTab="0"/>
  </bookViews>
  <sheets>
    <sheet name="02.02.1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<sst xmlns="http://schemas.openxmlformats.org/spreadsheetml/2006/main" count="116" uniqueCount="100">
  <si>
    <t>02.02.18 Moviment demogràfic</t>
  </si>
  <si>
    <t>Nombre</t>
  </si>
  <si>
    <t>%</t>
  </si>
  <si>
    <t xml:space="preserve">Estat de </t>
  </si>
  <si>
    <t>Saldo</t>
  </si>
  <si>
    <t>procedència/destí</t>
  </si>
  <si>
    <t>Altes</t>
  </si>
  <si>
    <t>Baixes</t>
  </si>
  <si>
    <t>Alemanya</t>
  </si>
  <si>
    <t>Àustria</t>
  </si>
  <si>
    <t>Senegal</t>
  </si>
  <si>
    <t>Bèlgica</t>
  </si>
  <si>
    <t>Bulgària</t>
  </si>
  <si>
    <t>Dinamarca</t>
  </si>
  <si>
    <t>Argentina</t>
  </si>
  <si>
    <t>Finlàndia</t>
  </si>
  <si>
    <t>Bolívia</t>
  </si>
  <si>
    <t>França</t>
  </si>
  <si>
    <t>Brasil</t>
  </si>
  <si>
    <t>Grècia</t>
  </si>
  <si>
    <t>Canadà</t>
  </si>
  <si>
    <t>Irlanda</t>
  </si>
  <si>
    <t>Colòmbia</t>
  </si>
  <si>
    <t>Itàlia</t>
  </si>
  <si>
    <t>Costa Rica</t>
  </si>
  <si>
    <t>Cuba</t>
  </si>
  <si>
    <t>Lituània</t>
  </si>
  <si>
    <t>E.U.A</t>
  </si>
  <si>
    <t>Països Baixos</t>
  </si>
  <si>
    <t>El Salvador</t>
  </si>
  <si>
    <t>Polònia</t>
  </si>
  <si>
    <t>Equador</t>
  </si>
  <si>
    <t>Portugal</t>
  </si>
  <si>
    <t>Guatemala</t>
  </si>
  <si>
    <t>Regne Unit</t>
  </si>
  <si>
    <t>Rep. Txeca</t>
  </si>
  <si>
    <t>Romania</t>
  </si>
  <si>
    <t>Hondures</t>
  </si>
  <si>
    <t>Suècia</t>
  </si>
  <si>
    <t>Mèxic</t>
  </si>
  <si>
    <t>Nicaragua</t>
  </si>
  <si>
    <t>Andorra</t>
  </si>
  <si>
    <t>Paraguai</t>
  </si>
  <si>
    <t>Perú</t>
  </si>
  <si>
    <t>Geòrgia</t>
  </si>
  <si>
    <t>Uruguai</t>
  </si>
  <si>
    <t>Veneçuela</t>
  </si>
  <si>
    <t>Moldàvia</t>
  </si>
  <si>
    <t>Xile</t>
  </si>
  <si>
    <t>Noruega</t>
  </si>
  <si>
    <t>Rússia</t>
  </si>
  <si>
    <t>Filipines</t>
  </si>
  <si>
    <t>Índia</t>
  </si>
  <si>
    <t>Suïssa</t>
  </si>
  <si>
    <t>Ucraïna</t>
  </si>
  <si>
    <t>Japó</t>
  </si>
  <si>
    <t>Algèria</t>
  </si>
  <si>
    <t>Pakistan</t>
  </si>
  <si>
    <t>Costa d'Ivori</t>
  </si>
  <si>
    <t>Etiòpia</t>
  </si>
  <si>
    <t>Xina</t>
  </si>
  <si>
    <t>Gàmbia</t>
  </si>
  <si>
    <t>Austràlia</t>
  </si>
  <si>
    <t>Ghana</t>
  </si>
  <si>
    <t>Guinea</t>
  </si>
  <si>
    <t>Guinea Equatorial</t>
  </si>
  <si>
    <t>Unió Europea</t>
  </si>
  <si>
    <t>Mali</t>
  </si>
  <si>
    <t>Resta Europa</t>
  </si>
  <si>
    <t>Marroc</t>
  </si>
  <si>
    <t>Àfrica</t>
  </si>
  <si>
    <t>Amèrica</t>
  </si>
  <si>
    <t>Àsia</t>
  </si>
  <si>
    <t>Oceania</t>
  </si>
  <si>
    <t>Nigèria</t>
  </si>
  <si>
    <t>Total</t>
  </si>
  <si>
    <t>Bangla Desh</t>
  </si>
  <si>
    <t>Eslovàquia</t>
  </si>
  <si>
    <t>Síria</t>
  </si>
  <si>
    <t>migra.</t>
  </si>
  <si>
    <t>Sàhara Occidental</t>
  </si>
  <si>
    <t>Egipte</t>
  </si>
  <si>
    <t>Tailàndia</t>
  </si>
  <si>
    <t>Taiwan</t>
  </si>
  <si>
    <t>Togo</t>
  </si>
  <si>
    <t>Rep. Dominicana</t>
  </si>
  <si>
    <t>Afganistan</t>
  </si>
  <si>
    <t>Croàcia</t>
  </si>
  <si>
    <t>Hongria</t>
  </si>
  <si>
    <t>Singapur</t>
  </si>
  <si>
    <t>Turquia</t>
  </si>
  <si>
    <t>Armènia</t>
  </si>
  <si>
    <t>Israel</t>
  </si>
  <si>
    <t>Angola</t>
  </si>
  <si>
    <t>Burkina Faso</t>
  </si>
  <si>
    <t>Iran</t>
  </si>
  <si>
    <t>Països Àsia S.R.D.E.</t>
  </si>
  <si>
    <t>Qatar</t>
  </si>
  <si>
    <t>Altes i baixes de Sabadell amb l'estranger.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</si>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</sst>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2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K47" sqref="K47"/>
    </sheetView>
  </sheetViews>
  <sheetFormatPr defaultColWidth="11.421875" defaultRowHeight="12.75"/>
  <cols>
    <col min="1" max="1" width="16.421875" style="0" customWidth="1"/>
    <col min="2" max="4" width="4.8515625" style="0" customWidth="1"/>
    <col min="5" max="5" width="0.5625" style="0" customWidth="1"/>
    <col min="6" max="8" width="4.8515625" style="0" customWidth="1"/>
    <col min="9" max="9" width="0.85546875" style="0" customWidth="1"/>
    <col min="10" max="10" width="17.00390625" style="0" customWidth="1"/>
    <col min="11" max="13" width="4.8515625" style="0" customWidth="1"/>
    <col min="14" max="14" width="0.42578125" style="0" customWidth="1"/>
    <col min="15" max="17" width="4.8515625" style="0" customWidth="1"/>
  </cols>
  <sheetData>
    <row r="1" ht="15.75">
      <c r="A1" s="1" t="s">
        <v>0</v>
      </c>
    </row>
    <row r="2" ht="15">
      <c r="A2" s="2" t="s">
        <v>98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6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7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7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7" t="s">
        <v>5</v>
      </c>
      <c r="B5" s="5" t="s">
        <v>6</v>
      </c>
      <c r="C5" s="5" t="s">
        <v>7</v>
      </c>
      <c r="D5" s="5" t="s">
        <v>79</v>
      </c>
      <c r="E5" s="5"/>
      <c r="F5" s="5" t="s">
        <v>6</v>
      </c>
      <c r="G5" s="5" t="s">
        <v>7</v>
      </c>
      <c r="H5" s="5" t="s">
        <v>79</v>
      </c>
      <c r="I5" s="5"/>
      <c r="J5" s="7" t="s">
        <v>5</v>
      </c>
      <c r="K5" s="5" t="s">
        <v>6</v>
      </c>
      <c r="L5" s="5" t="s">
        <v>7</v>
      </c>
      <c r="M5" s="5" t="s">
        <v>79</v>
      </c>
      <c r="N5" s="5"/>
      <c r="O5" s="5" t="s">
        <v>6</v>
      </c>
      <c r="P5" s="5" t="s">
        <v>7</v>
      </c>
      <c r="Q5" s="5" t="s">
        <v>79</v>
      </c>
    </row>
    <row r="6" spans="1:17" ht="12.75">
      <c r="A6" s="8" t="s">
        <v>8</v>
      </c>
      <c r="B6" s="8">
        <v>12</v>
      </c>
      <c r="C6" s="8">
        <v>33</v>
      </c>
      <c r="D6" s="8">
        <f>B6-C6</f>
        <v>-21</v>
      </c>
      <c r="E6" s="8"/>
      <c r="F6" s="8">
        <f aca="true" t="shared" si="0" ref="F6:F50">B6*100/K$50</f>
        <v>1.1450381679389312</v>
      </c>
      <c r="G6" s="12">
        <f aca="true" t="shared" si="1" ref="G6:G50">C6*100/L$50</f>
        <v>5.546218487394958</v>
      </c>
      <c r="H6" s="12">
        <f aca="true" t="shared" si="2" ref="H6:H50">D6*100/M$50</f>
        <v>-4.751131221719457</v>
      </c>
      <c r="I6" s="13"/>
      <c r="J6" s="8" t="s">
        <v>10</v>
      </c>
      <c r="K6" s="8">
        <v>16</v>
      </c>
      <c r="L6" s="8">
        <v>0</v>
      </c>
      <c r="M6" s="8">
        <f aca="true" t="shared" si="3" ref="M6:M27">K6-L6</f>
        <v>16</v>
      </c>
      <c r="N6" s="15"/>
      <c r="O6" s="8">
        <f aca="true" t="shared" si="4" ref="O6:O42">K6*100/K$50</f>
        <v>1.5267175572519085</v>
      </c>
      <c r="P6" s="12">
        <f aca="true" t="shared" si="5" ref="P6:P42">L6*100/L$50</f>
        <v>0</v>
      </c>
      <c r="Q6" s="12">
        <f aca="true" t="shared" si="6" ref="Q6:Q42">M6*100/M$50</f>
        <v>3.6199095022624435</v>
      </c>
    </row>
    <row r="7" spans="1:21" ht="12" customHeight="1">
      <c r="A7" s="8" t="s">
        <v>9</v>
      </c>
      <c r="B7" s="8">
        <v>3</v>
      </c>
      <c r="C7" s="8">
        <v>4</v>
      </c>
      <c r="D7" s="8">
        <f aca="true" t="shared" si="7" ref="D7:D50">B7-C7</f>
        <v>-1</v>
      </c>
      <c r="E7" s="8"/>
      <c r="F7" s="8">
        <f t="shared" si="0"/>
        <v>0.2862595419847328</v>
      </c>
      <c r="G7" s="12">
        <f t="shared" si="1"/>
        <v>0.6722689075630253</v>
      </c>
      <c r="H7" s="12">
        <f t="shared" si="2"/>
        <v>-0.22624434389140272</v>
      </c>
      <c r="I7" s="13"/>
      <c r="J7" s="18" t="s">
        <v>84</v>
      </c>
      <c r="K7" s="18">
        <v>1</v>
      </c>
      <c r="L7" s="18">
        <v>0</v>
      </c>
      <c r="M7" s="18">
        <f t="shared" si="3"/>
        <v>1</v>
      </c>
      <c r="N7" s="19"/>
      <c r="O7" s="18">
        <f t="shared" si="4"/>
        <v>0.09541984732824428</v>
      </c>
      <c r="P7" s="20">
        <f t="shared" si="5"/>
        <v>0</v>
      </c>
      <c r="Q7" s="20">
        <f t="shared" si="6"/>
        <v>0.22624434389140272</v>
      </c>
      <c r="U7" s="16"/>
    </row>
    <row r="8" spans="1:21" ht="12.75">
      <c r="A8" s="8" t="s">
        <v>11</v>
      </c>
      <c r="B8" s="8">
        <v>7</v>
      </c>
      <c r="C8" s="8">
        <v>12</v>
      </c>
      <c r="D8" s="8">
        <f t="shared" si="7"/>
        <v>-5</v>
      </c>
      <c r="E8" s="8"/>
      <c r="F8" s="8">
        <f t="shared" si="0"/>
        <v>0.6679389312977099</v>
      </c>
      <c r="G8" s="12">
        <f t="shared" si="1"/>
        <v>2.0168067226890756</v>
      </c>
      <c r="H8" s="12">
        <f t="shared" si="2"/>
        <v>-1.1312217194570136</v>
      </c>
      <c r="I8" s="13"/>
      <c r="J8" s="8" t="s">
        <v>14</v>
      </c>
      <c r="K8" s="8">
        <v>16</v>
      </c>
      <c r="L8" s="8">
        <v>25</v>
      </c>
      <c r="M8" s="8">
        <f t="shared" si="3"/>
        <v>-9</v>
      </c>
      <c r="N8" s="10"/>
      <c r="O8" s="12">
        <f t="shared" si="4"/>
        <v>1.5267175572519085</v>
      </c>
      <c r="P8" s="12">
        <f t="shared" si="5"/>
        <v>4.201680672268908</v>
      </c>
      <c r="Q8" s="12">
        <f t="shared" si="6"/>
        <v>-2.0361990950226243</v>
      </c>
      <c r="U8" s="16"/>
    </row>
    <row r="9" spans="1:21" ht="12.75">
      <c r="A9" s="8" t="s">
        <v>12</v>
      </c>
      <c r="B9" s="8">
        <v>4</v>
      </c>
      <c r="C9" s="8">
        <v>1</v>
      </c>
      <c r="D9" s="8">
        <f t="shared" si="7"/>
        <v>3</v>
      </c>
      <c r="E9" s="8"/>
      <c r="F9" s="8">
        <f t="shared" si="0"/>
        <v>0.3816793893129771</v>
      </c>
      <c r="G9" s="12">
        <f t="shared" si="1"/>
        <v>0.16806722689075632</v>
      </c>
      <c r="H9" s="12">
        <f t="shared" si="2"/>
        <v>0.6787330316742082</v>
      </c>
      <c r="I9" s="13"/>
      <c r="J9" s="8" t="s">
        <v>16</v>
      </c>
      <c r="K9" s="8">
        <v>59</v>
      </c>
      <c r="L9" s="8">
        <v>93</v>
      </c>
      <c r="M9" s="8">
        <f t="shared" si="3"/>
        <v>-34</v>
      </c>
      <c r="N9" s="15"/>
      <c r="O9" s="17">
        <f t="shared" si="4"/>
        <v>5.629770992366412</v>
      </c>
      <c r="P9" s="17">
        <f t="shared" si="5"/>
        <v>15.630252100840336</v>
      </c>
      <c r="Q9" s="17">
        <f t="shared" si="6"/>
        <v>-7.6923076923076925</v>
      </c>
      <c r="U9" s="16"/>
    </row>
    <row r="10" spans="1:21" ht="12.75">
      <c r="A10" s="8" t="s">
        <v>13</v>
      </c>
      <c r="B10" s="8">
        <v>2</v>
      </c>
      <c r="C10" s="8">
        <v>2</v>
      </c>
      <c r="D10" s="8">
        <f t="shared" si="7"/>
        <v>0</v>
      </c>
      <c r="E10" s="8"/>
      <c r="F10" s="8">
        <f t="shared" si="0"/>
        <v>0.19083969465648856</v>
      </c>
      <c r="G10" s="12">
        <f t="shared" si="1"/>
        <v>0.33613445378151263</v>
      </c>
      <c r="H10" s="12">
        <f t="shared" si="2"/>
        <v>0</v>
      </c>
      <c r="I10" s="13"/>
      <c r="J10" s="8" t="s">
        <v>18</v>
      </c>
      <c r="K10" s="8">
        <v>11</v>
      </c>
      <c r="L10" s="8">
        <v>14</v>
      </c>
      <c r="M10" s="8">
        <f t="shared" si="3"/>
        <v>-3</v>
      </c>
      <c r="N10" s="15"/>
      <c r="O10" s="17">
        <f t="shared" si="4"/>
        <v>1.049618320610687</v>
      </c>
      <c r="P10" s="17">
        <f t="shared" si="5"/>
        <v>2.3529411764705883</v>
      </c>
      <c r="Q10" s="17">
        <f t="shared" si="6"/>
        <v>-0.6787330316742082</v>
      </c>
      <c r="U10" s="16"/>
    </row>
    <row r="11" spans="1:21" ht="12.75">
      <c r="A11" s="8" t="s">
        <v>77</v>
      </c>
      <c r="B11" s="8">
        <v>1</v>
      </c>
      <c r="C11" s="8">
        <v>1</v>
      </c>
      <c r="D11" s="8">
        <f t="shared" si="7"/>
        <v>0</v>
      </c>
      <c r="E11" s="8"/>
      <c r="F11" s="8">
        <f t="shared" si="0"/>
        <v>0.09541984732824428</v>
      </c>
      <c r="G11" s="12">
        <f t="shared" si="1"/>
        <v>0.16806722689075632</v>
      </c>
      <c r="H11" s="12">
        <f t="shared" si="2"/>
        <v>0</v>
      </c>
      <c r="I11" s="13"/>
      <c r="J11" s="8" t="s">
        <v>20</v>
      </c>
      <c r="K11" s="8">
        <v>2</v>
      </c>
      <c r="L11" s="8">
        <v>11</v>
      </c>
      <c r="M11" s="8">
        <f t="shared" si="3"/>
        <v>-9</v>
      </c>
      <c r="N11" s="10"/>
      <c r="O11" s="12">
        <f t="shared" si="4"/>
        <v>0.19083969465648856</v>
      </c>
      <c r="P11" s="12">
        <f t="shared" si="5"/>
        <v>1.8487394957983194</v>
      </c>
      <c r="Q11" s="12">
        <f t="shared" si="6"/>
        <v>-2.0361990950226243</v>
      </c>
      <c r="U11" s="16"/>
    </row>
    <row r="12" spans="1:21" ht="12.75">
      <c r="A12" s="8" t="s">
        <v>15</v>
      </c>
      <c r="B12" s="8">
        <v>0</v>
      </c>
      <c r="C12" s="8">
        <v>1</v>
      </c>
      <c r="D12" s="8">
        <f t="shared" si="7"/>
        <v>-1</v>
      </c>
      <c r="E12" s="8"/>
      <c r="F12" s="8">
        <f t="shared" si="0"/>
        <v>0</v>
      </c>
      <c r="G12" s="12">
        <f t="shared" si="1"/>
        <v>0.16806722689075632</v>
      </c>
      <c r="H12" s="12">
        <f t="shared" si="2"/>
        <v>-0.22624434389140272</v>
      </c>
      <c r="I12" s="13"/>
      <c r="J12" s="8" t="s">
        <v>22</v>
      </c>
      <c r="K12" s="8">
        <v>34</v>
      </c>
      <c r="L12" s="8">
        <v>22</v>
      </c>
      <c r="M12" s="8">
        <f t="shared" si="3"/>
        <v>12</v>
      </c>
      <c r="N12" s="10"/>
      <c r="O12" s="12">
        <f t="shared" si="4"/>
        <v>3.2442748091603053</v>
      </c>
      <c r="P12" s="12">
        <f t="shared" si="5"/>
        <v>3.697478991596639</v>
      </c>
      <c r="Q12" s="12">
        <f t="shared" si="6"/>
        <v>2.7149321266968327</v>
      </c>
      <c r="U12" s="16"/>
    </row>
    <row r="13" spans="1:21" ht="12.75">
      <c r="A13" s="8" t="s">
        <v>17</v>
      </c>
      <c r="B13" s="8">
        <v>37</v>
      </c>
      <c r="C13" s="8">
        <v>29</v>
      </c>
      <c r="D13" s="8">
        <f t="shared" si="7"/>
        <v>8</v>
      </c>
      <c r="E13" s="8"/>
      <c r="F13" s="8">
        <f t="shared" si="0"/>
        <v>3.530534351145038</v>
      </c>
      <c r="G13" s="12">
        <f t="shared" si="1"/>
        <v>4.873949579831932</v>
      </c>
      <c r="H13" s="12">
        <f t="shared" si="2"/>
        <v>1.8099547511312217</v>
      </c>
      <c r="I13" s="13"/>
      <c r="J13" s="21" t="s">
        <v>24</v>
      </c>
      <c r="K13" s="8">
        <v>1</v>
      </c>
      <c r="L13" s="8">
        <v>4</v>
      </c>
      <c r="M13" s="8">
        <f t="shared" si="3"/>
        <v>-3</v>
      </c>
      <c r="N13" s="10"/>
      <c r="O13" s="12">
        <f t="shared" si="4"/>
        <v>0.09541984732824428</v>
      </c>
      <c r="P13" s="12">
        <f t="shared" si="5"/>
        <v>0.6722689075630253</v>
      </c>
      <c r="Q13" s="12">
        <f t="shared" si="6"/>
        <v>-0.6787330316742082</v>
      </c>
      <c r="U13" s="16"/>
    </row>
    <row r="14" spans="1:21" ht="12.75">
      <c r="A14" s="21" t="s">
        <v>19</v>
      </c>
      <c r="B14" s="8">
        <v>6</v>
      </c>
      <c r="C14" s="8">
        <v>0</v>
      </c>
      <c r="D14" s="8">
        <f t="shared" si="7"/>
        <v>6</v>
      </c>
      <c r="E14" s="8"/>
      <c r="F14" s="8">
        <f t="shared" si="0"/>
        <v>0.5725190839694656</v>
      </c>
      <c r="G14" s="12">
        <f t="shared" si="1"/>
        <v>0</v>
      </c>
      <c r="H14" s="12">
        <f t="shared" si="2"/>
        <v>1.3574660633484164</v>
      </c>
      <c r="I14" s="13"/>
      <c r="J14" s="21" t="s">
        <v>25</v>
      </c>
      <c r="K14" s="8">
        <v>30</v>
      </c>
      <c r="L14" s="8">
        <v>4</v>
      </c>
      <c r="M14" s="8">
        <f t="shared" si="3"/>
        <v>26</v>
      </c>
      <c r="N14" s="10"/>
      <c r="O14" s="12">
        <f t="shared" si="4"/>
        <v>2.8625954198473282</v>
      </c>
      <c r="P14" s="12">
        <f t="shared" si="5"/>
        <v>0.6722689075630253</v>
      </c>
      <c r="Q14" s="12">
        <f t="shared" si="6"/>
        <v>5.882352941176471</v>
      </c>
      <c r="U14" s="16"/>
    </row>
    <row r="15" spans="1:21" ht="12.75">
      <c r="A15" s="21" t="s">
        <v>88</v>
      </c>
      <c r="B15" s="8">
        <v>3</v>
      </c>
      <c r="C15" s="8">
        <v>1</v>
      </c>
      <c r="D15" s="8">
        <f t="shared" si="7"/>
        <v>2</v>
      </c>
      <c r="E15" s="8"/>
      <c r="F15" s="8">
        <f t="shared" si="0"/>
        <v>0.2862595419847328</v>
      </c>
      <c r="G15" s="12">
        <f t="shared" si="1"/>
        <v>0.16806722689075632</v>
      </c>
      <c r="H15" s="12">
        <f t="shared" si="2"/>
        <v>0.45248868778280543</v>
      </c>
      <c r="I15" s="13"/>
      <c r="J15" s="8" t="s">
        <v>29</v>
      </c>
      <c r="K15" s="8">
        <v>2</v>
      </c>
      <c r="L15" s="8">
        <v>0</v>
      </c>
      <c r="M15" s="8">
        <f t="shared" si="3"/>
        <v>2</v>
      </c>
      <c r="N15" s="10"/>
      <c r="O15" s="12">
        <f t="shared" si="4"/>
        <v>0.19083969465648856</v>
      </c>
      <c r="P15" s="12">
        <f t="shared" si="5"/>
        <v>0</v>
      </c>
      <c r="Q15" s="12">
        <f t="shared" si="6"/>
        <v>0.45248868778280543</v>
      </c>
      <c r="U15" s="16"/>
    </row>
    <row r="16" spans="1:21" ht="12.75">
      <c r="A16" s="8" t="s">
        <v>21</v>
      </c>
      <c r="B16" s="8">
        <v>2</v>
      </c>
      <c r="C16" s="8">
        <v>3</v>
      </c>
      <c r="D16" s="8">
        <f t="shared" si="7"/>
        <v>-1</v>
      </c>
      <c r="E16" s="8"/>
      <c r="F16" s="8">
        <f t="shared" si="0"/>
        <v>0.19083969465648856</v>
      </c>
      <c r="G16" s="12">
        <f t="shared" si="1"/>
        <v>0.5042016806722689</v>
      </c>
      <c r="H16" s="12">
        <f t="shared" si="2"/>
        <v>-0.22624434389140272</v>
      </c>
      <c r="I16" s="13"/>
      <c r="J16" s="22" t="s">
        <v>31</v>
      </c>
      <c r="K16" s="8">
        <v>20</v>
      </c>
      <c r="L16" s="8">
        <v>64</v>
      </c>
      <c r="M16" s="8">
        <f t="shared" si="3"/>
        <v>-44</v>
      </c>
      <c r="N16" s="10"/>
      <c r="O16" s="12">
        <f t="shared" si="4"/>
        <v>1.9083969465648856</v>
      </c>
      <c r="P16" s="12">
        <f t="shared" si="5"/>
        <v>10.756302521008404</v>
      </c>
      <c r="Q16" s="12">
        <f t="shared" si="6"/>
        <v>-9.95475113122172</v>
      </c>
      <c r="U16" s="16"/>
    </row>
    <row r="17" spans="1:21" ht="12.75">
      <c r="A17" s="8" t="s">
        <v>23</v>
      </c>
      <c r="B17" s="8">
        <v>28</v>
      </c>
      <c r="C17" s="8">
        <v>14</v>
      </c>
      <c r="D17" s="8">
        <f t="shared" si="7"/>
        <v>14</v>
      </c>
      <c r="E17" s="8"/>
      <c r="F17" s="8">
        <f t="shared" si="0"/>
        <v>2.6717557251908395</v>
      </c>
      <c r="G17" s="12">
        <f t="shared" si="1"/>
        <v>2.3529411764705883</v>
      </c>
      <c r="H17" s="12">
        <f t="shared" si="2"/>
        <v>3.167420814479638</v>
      </c>
      <c r="I17" s="13"/>
      <c r="J17" s="21" t="s">
        <v>27</v>
      </c>
      <c r="K17" s="8">
        <v>18</v>
      </c>
      <c r="L17" s="8">
        <v>21</v>
      </c>
      <c r="M17" s="8">
        <f t="shared" si="3"/>
        <v>-3</v>
      </c>
      <c r="N17" s="10"/>
      <c r="O17" s="12">
        <f t="shared" si="4"/>
        <v>1.717557251908397</v>
      </c>
      <c r="P17" s="12">
        <f t="shared" si="5"/>
        <v>3.5294117647058822</v>
      </c>
      <c r="Q17" s="12">
        <f t="shared" si="6"/>
        <v>-0.6787330316742082</v>
      </c>
      <c r="U17" s="16"/>
    </row>
    <row r="18" spans="1:21" ht="12.75">
      <c r="A18" s="8" t="s">
        <v>26</v>
      </c>
      <c r="B18" s="8">
        <v>1</v>
      </c>
      <c r="C18" s="8">
        <v>1</v>
      </c>
      <c r="D18" s="8">
        <f t="shared" si="7"/>
        <v>0</v>
      </c>
      <c r="E18" s="8"/>
      <c r="F18" s="8">
        <f t="shared" si="0"/>
        <v>0.09541984732824428</v>
      </c>
      <c r="G18" s="12">
        <f t="shared" si="1"/>
        <v>0.16806722689075632</v>
      </c>
      <c r="H18" s="12">
        <f t="shared" si="2"/>
        <v>0</v>
      </c>
      <c r="I18" s="13"/>
      <c r="J18" s="8" t="s">
        <v>33</v>
      </c>
      <c r="K18" s="8">
        <v>1</v>
      </c>
      <c r="L18" s="8">
        <v>0</v>
      </c>
      <c r="M18" s="8">
        <f t="shared" si="3"/>
        <v>1</v>
      </c>
      <c r="N18" s="10"/>
      <c r="O18" s="12">
        <f t="shared" si="4"/>
        <v>0.09541984732824428</v>
      </c>
      <c r="P18" s="12">
        <f t="shared" si="5"/>
        <v>0</v>
      </c>
      <c r="Q18" s="12">
        <f t="shared" si="6"/>
        <v>0.22624434389140272</v>
      </c>
      <c r="U18" s="16"/>
    </row>
    <row r="19" spans="1:21" ht="12.75">
      <c r="A19" s="8" t="s">
        <v>28</v>
      </c>
      <c r="B19" s="8">
        <v>12</v>
      </c>
      <c r="C19" s="8">
        <v>4</v>
      </c>
      <c r="D19" s="8">
        <f t="shared" si="7"/>
        <v>8</v>
      </c>
      <c r="E19" s="8"/>
      <c r="F19" s="8">
        <f t="shared" si="0"/>
        <v>1.1450381679389312</v>
      </c>
      <c r="G19" s="12">
        <f t="shared" si="1"/>
        <v>0.6722689075630253</v>
      </c>
      <c r="H19" s="12">
        <f t="shared" si="2"/>
        <v>1.8099547511312217</v>
      </c>
      <c r="I19" s="13"/>
      <c r="J19" s="22" t="s">
        <v>37</v>
      </c>
      <c r="K19" s="8">
        <v>51</v>
      </c>
      <c r="L19" s="8">
        <v>4</v>
      </c>
      <c r="M19" s="8">
        <f t="shared" si="3"/>
        <v>47</v>
      </c>
      <c r="N19" s="10"/>
      <c r="O19" s="12">
        <f t="shared" si="4"/>
        <v>4.866412213740458</v>
      </c>
      <c r="P19" s="12">
        <f t="shared" si="5"/>
        <v>0.6722689075630253</v>
      </c>
      <c r="Q19" s="12">
        <f t="shared" si="6"/>
        <v>10.633484162895927</v>
      </c>
      <c r="U19" s="16"/>
    </row>
    <row r="20" spans="1:21" ht="12.75">
      <c r="A20" s="8" t="s">
        <v>30</v>
      </c>
      <c r="B20" s="8">
        <v>2</v>
      </c>
      <c r="C20" s="8">
        <v>3</v>
      </c>
      <c r="D20" s="8">
        <f t="shared" si="7"/>
        <v>-1</v>
      </c>
      <c r="E20" s="8"/>
      <c r="F20" s="8">
        <f t="shared" si="0"/>
        <v>0.19083969465648856</v>
      </c>
      <c r="G20" s="12">
        <f t="shared" si="1"/>
        <v>0.5042016806722689</v>
      </c>
      <c r="H20" s="12">
        <f t="shared" si="2"/>
        <v>-0.22624434389140272</v>
      </c>
      <c r="I20" s="13"/>
      <c r="J20" s="22" t="s">
        <v>39</v>
      </c>
      <c r="K20" s="8">
        <v>6</v>
      </c>
      <c r="L20" s="8">
        <v>7</v>
      </c>
      <c r="M20" s="8">
        <f t="shared" si="3"/>
        <v>-1</v>
      </c>
      <c r="N20" s="10"/>
      <c r="O20" s="12">
        <f t="shared" si="4"/>
        <v>0.5725190839694656</v>
      </c>
      <c r="P20" s="12">
        <f t="shared" si="5"/>
        <v>1.1764705882352942</v>
      </c>
      <c r="Q20" s="12">
        <f t="shared" si="6"/>
        <v>-0.22624434389140272</v>
      </c>
      <c r="U20" s="16"/>
    </row>
    <row r="21" spans="1:21" ht="12.75">
      <c r="A21" s="23" t="s">
        <v>32</v>
      </c>
      <c r="B21" s="8">
        <v>12</v>
      </c>
      <c r="C21" s="8">
        <v>2</v>
      </c>
      <c r="D21" s="8">
        <f t="shared" si="7"/>
        <v>10</v>
      </c>
      <c r="E21" s="8"/>
      <c r="F21" s="8">
        <f t="shared" si="0"/>
        <v>1.1450381679389312</v>
      </c>
      <c r="G21" s="12">
        <f t="shared" si="1"/>
        <v>0.33613445378151263</v>
      </c>
      <c r="H21" s="12">
        <f t="shared" si="2"/>
        <v>2.262443438914027</v>
      </c>
      <c r="I21" s="13"/>
      <c r="J21" s="22" t="s">
        <v>40</v>
      </c>
      <c r="K21" s="8">
        <v>7</v>
      </c>
      <c r="L21" s="8">
        <v>0</v>
      </c>
      <c r="M21" s="8">
        <f t="shared" si="3"/>
        <v>7</v>
      </c>
      <c r="N21" s="10"/>
      <c r="O21" s="12">
        <f t="shared" si="4"/>
        <v>0.6679389312977099</v>
      </c>
      <c r="P21" s="12">
        <f t="shared" si="5"/>
        <v>0</v>
      </c>
      <c r="Q21" s="12">
        <f t="shared" si="6"/>
        <v>1.583710407239819</v>
      </c>
      <c r="U21" s="16"/>
    </row>
    <row r="22" spans="1:21" ht="12.75">
      <c r="A22" s="8" t="s">
        <v>34</v>
      </c>
      <c r="B22" s="8">
        <v>22</v>
      </c>
      <c r="C22" s="8">
        <v>32</v>
      </c>
      <c r="D22" s="8">
        <f t="shared" si="7"/>
        <v>-10</v>
      </c>
      <c r="E22" s="8"/>
      <c r="F22" s="8">
        <f t="shared" si="0"/>
        <v>2.099236641221374</v>
      </c>
      <c r="G22" s="12">
        <f t="shared" si="1"/>
        <v>5.378151260504202</v>
      </c>
      <c r="H22" s="12">
        <f t="shared" si="2"/>
        <v>-2.262443438914027</v>
      </c>
      <c r="I22" s="13"/>
      <c r="J22" s="22" t="s">
        <v>42</v>
      </c>
      <c r="K22" s="8">
        <v>45</v>
      </c>
      <c r="L22" s="8">
        <v>16</v>
      </c>
      <c r="M22" s="8">
        <f t="shared" si="3"/>
        <v>29</v>
      </c>
      <c r="N22" s="10"/>
      <c r="O22" s="12">
        <f t="shared" si="4"/>
        <v>4.293893129770993</v>
      </c>
      <c r="P22" s="12">
        <f t="shared" si="5"/>
        <v>2.689075630252101</v>
      </c>
      <c r="Q22" s="12">
        <f t="shared" si="6"/>
        <v>6.5610859728506785</v>
      </c>
      <c r="U22" s="16"/>
    </row>
    <row r="23" spans="1:21" ht="12.75">
      <c r="A23" s="8" t="s">
        <v>35</v>
      </c>
      <c r="B23" s="8">
        <v>2</v>
      </c>
      <c r="C23" s="8">
        <v>1</v>
      </c>
      <c r="D23" s="8">
        <f t="shared" si="7"/>
        <v>1</v>
      </c>
      <c r="E23" s="8"/>
      <c r="F23" s="8">
        <f t="shared" si="0"/>
        <v>0.19083969465648856</v>
      </c>
      <c r="G23" s="12">
        <f t="shared" si="1"/>
        <v>0.16806722689075632</v>
      </c>
      <c r="H23" s="12">
        <f t="shared" si="2"/>
        <v>0.22624434389140272</v>
      </c>
      <c r="I23" s="13"/>
      <c r="J23" s="21" t="s">
        <v>43</v>
      </c>
      <c r="K23" s="8">
        <v>31</v>
      </c>
      <c r="L23" s="8">
        <v>18</v>
      </c>
      <c r="M23" s="8">
        <f t="shared" si="3"/>
        <v>13</v>
      </c>
      <c r="N23" s="10"/>
      <c r="O23" s="12">
        <f t="shared" si="4"/>
        <v>2.9580152671755724</v>
      </c>
      <c r="P23" s="12">
        <f t="shared" si="5"/>
        <v>3.0252100840336134</v>
      </c>
      <c r="Q23" s="12">
        <f t="shared" si="6"/>
        <v>2.9411764705882355</v>
      </c>
      <c r="U23" s="16"/>
    </row>
    <row r="24" spans="1:21" ht="12.75">
      <c r="A24" s="8" t="s">
        <v>36</v>
      </c>
      <c r="B24" s="8">
        <v>78</v>
      </c>
      <c r="C24" s="8">
        <v>11</v>
      </c>
      <c r="D24" s="8">
        <f t="shared" si="7"/>
        <v>67</v>
      </c>
      <c r="E24" s="8"/>
      <c r="F24" s="8">
        <f t="shared" si="0"/>
        <v>7.442748091603053</v>
      </c>
      <c r="G24" s="12">
        <f t="shared" si="1"/>
        <v>1.8487394957983194</v>
      </c>
      <c r="H24" s="12">
        <f t="shared" si="2"/>
        <v>15.158371040723981</v>
      </c>
      <c r="I24" s="13"/>
      <c r="J24" s="21" t="s">
        <v>85</v>
      </c>
      <c r="K24" s="8">
        <v>89</v>
      </c>
      <c r="L24" s="8">
        <v>8</v>
      </c>
      <c r="M24" s="8">
        <f t="shared" si="3"/>
        <v>81</v>
      </c>
      <c r="N24" s="10"/>
      <c r="O24" s="12">
        <f t="shared" si="4"/>
        <v>8.492366412213741</v>
      </c>
      <c r="P24" s="12">
        <f t="shared" si="5"/>
        <v>1.3445378151260505</v>
      </c>
      <c r="Q24" s="12">
        <f t="shared" si="6"/>
        <v>18.32579185520362</v>
      </c>
      <c r="U24" s="16"/>
    </row>
    <row r="25" spans="1:21" ht="12.75">
      <c r="A25" s="18" t="s">
        <v>38</v>
      </c>
      <c r="B25" s="18">
        <v>2</v>
      </c>
      <c r="C25" s="18">
        <v>1</v>
      </c>
      <c r="D25" s="18">
        <f t="shared" si="7"/>
        <v>1</v>
      </c>
      <c r="E25" s="18"/>
      <c r="F25" s="18">
        <f t="shared" si="0"/>
        <v>0.19083969465648856</v>
      </c>
      <c r="G25" s="20">
        <f t="shared" si="1"/>
        <v>0.16806722689075632</v>
      </c>
      <c r="H25" s="20">
        <f t="shared" si="2"/>
        <v>0.22624434389140272</v>
      </c>
      <c r="I25" s="13"/>
      <c r="J25" s="21" t="s">
        <v>45</v>
      </c>
      <c r="K25" s="8">
        <v>3</v>
      </c>
      <c r="L25" s="8">
        <v>10</v>
      </c>
      <c r="M25" s="8">
        <f t="shared" si="3"/>
        <v>-7</v>
      </c>
      <c r="N25" s="10"/>
      <c r="O25" s="12">
        <f t="shared" si="4"/>
        <v>0.2862595419847328</v>
      </c>
      <c r="P25" s="12">
        <f t="shared" si="5"/>
        <v>1.680672268907563</v>
      </c>
      <c r="Q25" s="12">
        <f t="shared" si="6"/>
        <v>-1.583710407239819</v>
      </c>
      <c r="U25" s="16"/>
    </row>
    <row r="26" spans="1:21" ht="12.75">
      <c r="A26" s="8" t="s">
        <v>41</v>
      </c>
      <c r="B26" s="8">
        <v>4</v>
      </c>
      <c r="C26" s="8">
        <v>6</v>
      </c>
      <c r="D26" s="8">
        <f t="shared" si="7"/>
        <v>-2</v>
      </c>
      <c r="E26" s="8"/>
      <c r="F26" s="8">
        <f t="shared" si="0"/>
        <v>0.3816793893129771</v>
      </c>
      <c r="G26" s="12">
        <f t="shared" si="1"/>
        <v>1.0084033613445378</v>
      </c>
      <c r="H26" s="12">
        <f t="shared" si="2"/>
        <v>-0.45248868778280543</v>
      </c>
      <c r="I26" s="13"/>
      <c r="J26" s="22" t="s">
        <v>46</v>
      </c>
      <c r="K26" s="8">
        <v>22</v>
      </c>
      <c r="L26" s="8">
        <v>8</v>
      </c>
      <c r="M26" s="8">
        <f t="shared" si="3"/>
        <v>14</v>
      </c>
      <c r="N26" s="10"/>
      <c r="O26" s="12">
        <f t="shared" si="4"/>
        <v>2.099236641221374</v>
      </c>
      <c r="P26" s="12">
        <f t="shared" si="5"/>
        <v>1.3445378151260505</v>
      </c>
      <c r="Q26" s="12">
        <f t="shared" si="6"/>
        <v>3.167420814479638</v>
      </c>
      <c r="U26" s="16"/>
    </row>
    <row r="27" spans="1:21" ht="12.75">
      <c r="A27" s="8" t="s">
        <v>91</v>
      </c>
      <c r="B27" s="8">
        <v>4</v>
      </c>
      <c r="C27" s="8">
        <v>1</v>
      </c>
      <c r="D27" s="8">
        <f t="shared" si="7"/>
        <v>3</v>
      </c>
      <c r="E27" s="8"/>
      <c r="F27" s="8">
        <f t="shared" si="0"/>
        <v>0.3816793893129771</v>
      </c>
      <c r="G27" s="12">
        <f t="shared" si="1"/>
        <v>0.16806722689075632</v>
      </c>
      <c r="H27" s="12">
        <f t="shared" si="2"/>
        <v>0.6787330316742082</v>
      </c>
      <c r="I27" s="13"/>
      <c r="J27" s="18" t="s">
        <v>48</v>
      </c>
      <c r="K27" s="18">
        <v>10</v>
      </c>
      <c r="L27" s="18">
        <v>13</v>
      </c>
      <c r="M27" s="18">
        <f t="shared" si="3"/>
        <v>-3</v>
      </c>
      <c r="N27" s="19"/>
      <c r="O27" s="20">
        <f t="shared" si="4"/>
        <v>0.9541984732824428</v>
      </c>
      <c r="P27" s="20">
        <f t="shared" si="5"/>
        <v>2.1848739495798317</v>
      </c>
      <c r="Q27" s="20">
        <f t="shared" si="6"/>
        <v>-0.6787330316742082</v>
      </c>
      <c r="U27" s="16"/>
    </row>
    <row r="28" spans="1:21" ht="12.75">
      <c r="A28" s="8" t="s">
        <v>87</v>
      </c>
      <c r="B28" s="8">
        <v>1</v>
      </c>
      <c r="C28" s="8">
        <v>0</v>
      </c>
      <c r="D28" s="8">
        <f t="shared" si="7"/>
        <v>1</v>
      </c>
      <c r="E28" s="8"/>
      <c r="F28" s="8">
        <f t="shared" si="0"/>
        <v>0.09541984732824428</v>
      </c>
      <c r="G28" s="12">
        <f t="shared" si="1"/>
        <v>0</v>
      </c>
      <c r="H28" s="12">
        <f t="shared" si="2"/>
        <v>0.22624434389140272</v>
      </c>
      <c r="I28" s="13"/>
      <c r="J28" s="21" t="s">
        <v>86</v>
      </c>
      <c r="K28" s="8">
        <v>5</v>
      </c>
      <c r="L28" s="8">
        <v>0</v>
      </c>
      <c r="M28" s="8">
        <f aca="true" t="shared" si="8" ref="M28:M34">K28-L28</f>
        <v>5</v>
      </c>
      <c r="O28" s="17">
        <f t="shared" si="4"/>
        <v>0.4770992366412214</v>
      </c>
      <c r="P28" s="17">
        <f t="shared" si="5"/>
        <v>0</v>
      </c>
      <c r="Q28" s="17">
        <f t="shared" si="6"/>
        <v>1.1312217194570136</v>
      </c>
      <c r="U28" s="16"/>
    </row>
    <row r="29" spans="1:21" ht="12.75">
      <c r="A29" s="8" t="s">
        <v>44</v>
      </c>
      <c r="B29" s="8">
        <v>3</v>
      </c>
      <c r="C29" s="8">
        <v>1</v>
      </c>
      <c r="D29" s="8">
        <f t="shared" si="7"/>
        <v>2</v>
      </c>
      <c r="E29" s="8"/>
      <c r="F29" s="8">
        <f t="shared" si="0"/>
        <v>0.2862595419847328</v>
      </c>
      <c r="G29" s="12">
        <f t="shared" si="1"/>
        <v>0.16806722689075632</v>
      </c>
      <c r="H29" s="12">
        <f t="shared" si="2"/>
        <v>0.45248868778280543</v>
      </c>
      <c r="I29" s="13"/>
      <c r="J29" s="8" t="s">
        <v>76</v>
      </c>
      <c r="K29" s="8">
        <v>3</v>
      </c>
      <c r="L29" s="8">
        <v>0</v>
      </c>
      <c r="M29" s="8">
        <f t="shared" si="8"/>
        <v>3</v>
      </c>
      <c r="O29" s="17">
        <f t="shared" si="4"/>
        <v>0.2862595419847328</v>
      </c>
      <c r="P29" s="17">
        <f t="shared" si="5"/>
        <v>0</v>
      </c>
      <c r="Q29" s="17">
        <f t="shared" si="6"/>
        <v>0.6787330316742082</v>
      </c>
      <c r="U29" s="16"/>
    </row>
    <row r="30" spans="1:21" ht="12.75">
      <c r="A30" s="8" t="s">
        <v>92</v>
      </c>
      <c r="B30" s="8">
        <v>1</v>
      </c>
      <c r="C30" s="8">
        <v>1</v>
      </c>
      <c r="D30" s="8">
        <f t="shared" si="7"/>
        <v>0</v>
      </c>
      <c r="E30" s="8"/>
      <c r="F30" s="8">
        <f t="shared" si="0"/>
        <v>0.09541984732824428</v>
      </c>
      <c r="G30" s="12">
        <f t="shared" si="1"/>
        <v>0.16806722689075632</v>
      </c>
      <c r="H30" s="12">
        <f t="shared" si="2"/>
        <v>0</v>
      </c>
      <c r="I30" s="13"/>
      <c r="J30" s="24" t="s">
        <v>51</v>
      </c>
      <c r="K30" s="8">
        <v>1</v>
      </c>
      <c r="L30" s="8">
        <v>1</v>
      </c>
      <c r="M30" s="8">
        <f t="shared" si="8"/>
        <v>0</v>
      </c>
      <c r="N30" s="15"/>
      <c r="O30" s="17">
        <f t="shared" si="4"/>
        <v>0.09541984732824428</v>
      </c>
      <c r="P30" s="17">
        <f t="shared" si="5"/>
        <v>0.16806722689075632</v>
      </c>
      <c r="Q30" s="17">
        <f t="shared" si="6"/>
        <v>0</v>
      </c>
      <c r="U30" s="16"/>
    </row>
    <row r="31" spans="1:21" ht="12.75">
      <c r="A31" s="24" t="s">
        <v>47</v>
      </c>
      <c r="B31" s="8">
        <v>3</v>
      </c>
      <c r="C31" s="8">
        <v>0</v>
      </c>
      <c r="D31" s="8">
        <f t="shared" si="7"/>
        <v>3</v>
      </c>
      <c r="E31" s="8"/>
      <c r="F31" s="8">
        <f t="shared" si="0"/>
        <v>0.2862595419847328</v>
      </c>
      <c r="G31" s="12">
        <f t="shared" si="1"/>
        <v>0</v>
      </c>
      <c r="H31" s="12">
        <f t="shared" si="2"/>
        <v>0.6787330316742082</v>
      </c>
      <c r="I31" s="13"/>
      <c r="J31" s="8" t="s">
        <v>52</v>
      </c>
      <c r="K31" s="8">
        <v>1</v>
      </c>
      <c r="L31" s="8">
        <v>1</v>
      </c>
      <c r="M31" s="8">
        <f t="shared" si="8"/>
        <v>0</v>
      </c>
      <c r="N31" s="15"/>
      <c r="O31" s="17">
        <f t="shared" si="4"/>
        <v>0.09541984732824428</v>
      </c>
      <c r="P31" s="17">
        <f t="shared" si="5"/>
        <v>0.16806722689075632</v>
      </c>
      <c r="Q31" s="17">
        <f t="shared" si="6"/>
        <v>0</v>
      </c>
      <c r="U31" s="16"/>
    </row>
    <row r="32" spans="1:21" ht="12.75">
      <c r="A32" s="23" t="s">
        <v>49</v>
      </c>
      <c r="B32" s="8">
        <v>0</v>
      </c>
      <c r="C32" s="8">
        <v>1</v>
      </c>
      <c r="D32" s="8">
        <f t="shared" si="7"/>
        <v>-1</v>
      </c>
      <c r="E32" s="8"/>
      <c r="F32" s="8">
        <f t="shared" si="0"/>
        <v>0</v>
      </c>
      <c r="G32" s="12">
        <f t="shared" si="1"/>
        <v>0.16806722689075632</v>
      </c>
      <c r="H32" s="12">
        <f t="shared" si="2"/>
        <v>-0.22624434389140272</v>
      </c>
      <c r="I32" s="13"/>
      <c r="J32" s="8" t="s">
        <v>95</v>
      </c>
      <c r="K32" s="8">
        <v>2</v>
      </c>
      <c r="L32" s="8">
        <v>0</v>
      </c>
      <c r="M32" s="8">
        <f t="shared" si="8"/>
        <v>2</v>
      </c>
      <c r="N32" s="15"/>
      <c r="O32" s="17">
        <f t="shared" si="4"/>
        <v>0.19083969465648856</v>
      </c>
      <c r="P32" s="17">
        <f t="shared" si="5"/>
        <v>0</v>
      </c>
      <c r="Q32" s="17">
        <f t="shared" si="6"/>
        <v>0.45248868778280543</v>
      </c>
      <c r="U32" s="16"/>
    </row>
    <row r="33" spans="1:21" ht="12.75">
      <c r="A33" s="22" t="s">
        <v>50</v>
      </c>
      <c r="B33" s="8">
        <v>15</v>
      </c>
      <c r="C33" s="8">
        <v>3</v>
      </c>
      <c r="D33" s="8">
        <f t="shared" si="7"/>
        <v>12</v>
      </c>
      <c r="E33" s="8"/>
      <c r="F33" s="8">
        <f t="shared" si="0"/>
        <v>1.4312977099236641</v>
      </c>
      <c r="G33" s="12">
        <f t="shared" si="1"/>
        <v>0.5042016806722689</v>
      </c>
      <c r="H33" s="12">
        <f t="shared" si="2"/>
        <v>2.7149321266968327</v>
      </c>
      <c r="I33" s="13"/>
      <c r="J33" s="8" t="s">
        <v>55</v>
      </c>
      <c r="K33" s="8">
        <v>2</v>
      </c>
      <c r="L33" s="8">
        <v>1</v>
      </c>
      <c r="M33" s="8">
        <f t="shared" si="8"/>
        <v>1</v>
      </c>
      <c r="N33" s="15"/>
      <c r="O33" s="17">
        <f t="shared" si="4"/>
        <v>0.19083969465648856</v>
      </c>
      <c r="P33" s="17">
        <f t="shared" si="5"/>
        <v>0.16806722689075632</v>
      </c>
      <c r="Q33" s="17">
        <f t="shared" si="6"/>
        <v>0.22624434389140272</v>
      </c>
      <c r="U33" s="16"/>
    </row>
    <row r="34" spans="1:21" ht="12.75">
      <c r="A34" s="8" t="s">
        <v>53</v>
      </c>
      <c r="B34" s="8">
        <v>7</v>
      </c>
      <c r="C34" s="8">
        <v>9</v>
      </c>
      <c r="D34" s="8">
        <f t="shared" si="7"/>
        <v>-2</v>
      </c>
      <c r="E34" s="8"/>
      <c r="F34" s="8">
        <f t="shared" si="0"/>
        <v>0.6679389312977099</v>
      </c>
      <c r="G34" s="12">
        <f t="shared" si="1"/>
        <v>1.5126050420168067</v>
      </c>
      <c r="H34" s="12">
        <f t="shared" si="2"/>
        <v>-0.45248868778280543</v>
      </c>
      <c r="I34" s="13"/>
      <c r="J34" s="8" t="s">
        <v>96</v>
      </c>
      <c r="K34" s="8">
        <v>1</v>
      </c>
      <c r="L34" s="8">
        <v>1</v>
      </c>
      <c r="M34" s="8">
        <f t="shared" si="8"/>
        <v>0</v>
      </c>
      <c r="N34" s="10"/>
      <c r="O34" s="17">
        <f t="shared" si="4"/>
        <v>0.09541984732824428</v>
      </c>
      <c r="P34" s="17">
        <f t="shared" si="5"/>
        <v>0.16806722689075632</v>
      </c>
      <c r="Q34" s="17">
        <f t="shared" si="6"/>
        <v>0</v>
      </c>
      <c r="U34" s="16"/>
    </row>
    <row r="35" spans="1:21" ht="12.75">
      <c r="A35" s="8" t="s">
        <v>90</v>
      </c>
      <c r="B35" s="8">
        <v>3</v>
      </c>
      <c r="C35" s="8">
        <v>0</v>
      </c>
      <c r="D35" s="8">
        <f t="shared" si="7"/>
        <v>3</v>
      </c>
      <c r="E35" s="8"/>
      <c r="F35" s="8">
        <f t="shared" si="0"/>
        <v>0.2862595419847328</v>
      </c>
      <c r="G35" s="12">
        <f t="shared" si="1"/>
        <v>0</v>
      </c>
      <c r="H35" s="12">
        <f t="shared" si="2"/>
        <v>0.6787330316742082</v>
      </c>
      <c r="I35" s="13"/>
      <c r="J35" s="8" t="s">
        <v>57</v>
      </c>
      <c r="K35" s="8">
        <v>53</v>
      </c>
      <c r="L35" s="8">
        <v>0</v>
      </c>
      <c r="M35" s="8">
        <f aca="true" t="shared" si="9" ref="M35:M42">K35-L35</f>
        <v>53</v>
      </c>
      <c r="N35" s="10"/>
      <c r="O35" s="17">
        <f t="shared" si="4"/>
        <v>5.057251908396947</v>
      </c>
      <c r="P35" s="17">
        <f t="shared" si="5"/>
        <v>0</v>
      </c>
      <c r="Q35" s="17">
        <f t="shared" si="6"/>
        <v>11.990950226244344</v>
      </c>
      <c r="U35" s="16"/>
    </row>
    <row r="36" spans="1:21" ht="12.75">
      <c r="A36" s="18" t="s">
        <v>54</v>
      </c>
      <c r="B36" s="18">
        <v>18</v>
      </c>
      <c r="C36" s="18">
        <v>7</v>
      </c>
      <c r="D36" s="18">
        <f t="shared" si="7"/>
        <v>11</v>
      </c>
      <c r="E36" s="18"/>
      <c r="F36" s="18">
        <f t="shared" si="0"/>
        <v>1.717557251908397</v>
      </c>
      <c r="G36" s="18">
        <f t="shared" si="1"/>
        <v>1.1764705882352942</v>
      </c>
      <c r="H36" s="18">
        <f t="shared" si="2"/>
        <v>2.48868778280543</v>
      </c>
      <c r="I36" s="13"/>
      <c r="J36" s="8" t="s">
        <v>97</v>
      </c>
      <c r="K36" s="8">
        <v>0</v>
      </c>
      <c r="L36" s="8">
        <v>5</v>
      </c>
      <c r="M36" s="8">
        <f t="shared" si="9"/>
        <v>-5</v>
      </c>
      <c r="N36" s="10"/>
      <c r="O36" s="17">
        <f t="shared" si="4"/>
        <v>0</v>
      </c>
      <c r="P36" s="17">
        <f t="shared" si="5"/>
        <v>0.8403361344537815</v>
      </c>
      <c r="Q36" s="17">
        <f t="shared" si="6"/>
        <v>-1.1312217194570136</v>
      </c>
      <c r="U36" s="16"/>
    </row>
    <row r="37" spans="1:21" ht="12.75">
      <c r="A37" s="8" t="s">
        <v>56</v>
      </c>
      <c r="B37" s="8">
        <v>7</v>
      </c>
      <c r="C37" s="8">
        <v>4</v>
      </c>
      <c r="D37" s="8">
        <f t="shared" si="7"/>
        <v>3</v>
      </c>
      <c r="E37" s="10"/>
      <c r="F37" s="8">
        <f t="shared" si="0"/>
        <v>0.6679389312977099</v>
      </c>
      <c r="G37" s="12">
        <f t="shared" si="1"/>
        <v>0.6722689075630253</v>
      </c>
      <c r="H37" s="12">
        <f t="shared" si="2"/>
        <v>0.6787330316742082</v>
      </c>
      <c r="I37" s="13"/>
      <c r="J37" s="8" t="s">
        <v>89</v>
      </c>
      <c r="K37" s="8">
        <v>0</v>
      </c>
      <c r="L37" s="8">
        <v>2</v>
      </c>
      <c r="M37" s="8">
        <f t="shared" si="9"/>
        <v>-2</v>
      </c>
      <c r="N37" s="10"/>
      <c r="O37" s="17">
        <f t="shared" si="4"/>
        <v>0</v>
      </c>
      <c r="P37" s="17">
        <f t="shared" si="5"/>
        <v>0.33613445378151263</v>
      </c>
      <c r="Q37" s="17">
        <f t="shared" si="6"/>
        <v>-0.45248868778280543</v>
      </c>
      <c r="U37" s="16"/>
    </row>
    <row r="38" spans="1:21" ht="12.75">
      <c r="A38" s="8" t="s">
        <v>93</v>
      </c>
      <c r="B38" s="8">
        <v>1</v>
      </c>
      <c r="C38" s="8">
        <v>0</v>
      </c>
      <c r="D38" s="8">
        <f t="shared" si="7"/>
        <v>1</v>
      </c>
      <c r="E38" s="10"/>
      <c r="F38" s="8">
        <f t="shared" si="0"/>
        <v>0.09541984732824428</v>
      </c>
      <c r="G38" s="12">
        <f t="shared" si="1"/>
        <v>0</v>
      </c>
      <c r="H38" s="12">
        <f t="shared" si="2"/>
        <v>0.22624434389140272</v>
      </c>
      <c r="I38" s="13"/>
      <c r="J38" s="8" t="s">
        <v>78</v>
      </c>
      <c r="K38" s="8">
        <v>1</v>
      </c>
      <c r="L38" s="8">
        <v>0</v>
      </c>
      <c r="M38" s="8">
        <f t="shared" si="9"/>
        <v>1</v>
      </c>
      <c r="N38" s="10"/>
      <c r="O38" s="17">
        <f t="shared" si="4"/>
        <v>0.09541984732824428</v>
      </c>
      <c r="P38" s="17">
        <f t="shared" si="5"/>
        <v>0</v>
      </c>
      <c r="Q38" s="17">
        <f t="shared" si="6"/>
        <v>0.22624434389140272</v>
      </c>
      <c r="U38" s="16"/>
    </row>
    <row r="39" spans="1:21" ht="12.75">
      <c r="A39" s="8" t="s">
        <v>94</v>
      </c>
      <c r="B39" s="8">
        <v>2</v>
      </c>
      <c r="C39" s="8">
        <v>0</v>
      </c>
      <c r="D39" s="8">
        <f t="shared" si="7"/>
        <v>2</v>
      </c>
      <c r="E39" s="10"/>
      <c r="F39" s="8">
        <f t="shared" si="0"/>
        <v>0.19083969465648856</v>
      </c>
      <c r="G39" s="12">
        <f t="shared" si="1"/>
        <v>0</v>
      </c>
      <c r="H39" s="12">
        <f t="shared" si="2"/>
        <v>0.45248868778280543</v>
      </c>
      <c r="I39" s="13"/>
      <c r="J39" s="8" t="s">
        <v>82</v>
      </c>
      <c r="K39" s="8">
        <v>2</v>
      </c>
      <c r="L39" s="8">
        <v>1</v>
      </c>
      <c r="M39" s="8">
        <f t="shared" si="9"/>
        <v>1</v>
      </c>
      <c r="N39" s="10"/>
      <c r="O39" s="17">
        <f t="shared" si="4"/>
        <v>0.19083969465648856</v>
      </c>
      <c r="P39" s="17">
        <f t="shared" si="5"/>
        <v>0.16806722689075632</v>
      </c>
      <c r="Q39" s="17">
        <f t="shared" si="6"/>
        <v>0.22624434389140272</v>
      </c>
      <c r="U39" s="16"/>
    </row>
    <row r="40" spans="1:21" ht="12.75">
      <c r="A40" s="8" t="s">
        <v>58</v>
      </c>
      <c r="B40" s="8">
        <v>2</v>
      </c>
      <c r="C40" s="8">
        <v>7</v>
      </c>
      <c r="D40" s="8">
        <f t="shared" si="7"/>
        <v>-5</v>
      </c>
      <c r="E40" s="10"/>
      <c r="F40" s="8">
        <f t="shared" si="0"/>
        <v>0.19083969465648856</v>
      </c>
      <c r="G40" s="12">
        <f t="shared" si="1"/>
        <v>1.1764705882352942</v>
      </c>
      <c r="H40" s="12">
        <f t="shared" si="2"/>
        <v>-1.1312217194570136</v>
      </c>
      <c r="I40" s="13"/>
      <c r="J40" s="8" t="s">
        <v>83</v>
      </c>
      <c r="K40" s="8">
        <v>2</v>
      </c>
      <c r="L40" s="8">
        <v>0</v>
      </c>
      <c r="M40" s="8">
        <f t="shared" si="9"/>
        <v>2</v>
      </c>
      <c r="N40" s="10"/>
      <c r="O40" s="17">
        <f t="shared" si="4"/>
        <v>0.19083969465648856</v>
      </c>
      <c r="P40" s="17">
        <f t="shared" si="5"/>
        <v>0</v>
      </c>
      <c r="Q40" s="17">
        <f t="shared" si="6"/>
        <v>0.45248868778280543</v>
      </c>
      <c r="U40" s="16"/>
    </row>
    <row r="41" spans="1:21" ht="12.75">
      <c r="A41" s="8" t="s">
        <v>81</v>
      </c>
      <c r="B41" s="8">
        <v>1</v>
      </c>
      <c r="C41" s="8">
        <v>1</v>
      </c>
      <c r="D41" s="8">
        <f t="shared" si="7"/>
        <v>0</v>
      </c>
      <c r="E41" s="15"/>
      <c r="F41" s="8">
        <f t="shared" si="0"/>
        <v>0.09541984732824428</v>
      </c>
      <c r="G41" s="12">
        <f t="shared" si="1"/>
        <v>0.16806722689075632</v>
      </c>
      <c r="H41" s="12">
        <f t="shared" si="2"/>
        <v>0</v>
      </c>
      <c r="I41" s="13"/>
      <c r="J41" s="47" t="s">
        <v>60</v>
      </c>
      <c r="K41" s="18">
        <v>32</v>
      </c>
      <c r="L41" s="18">
        <v>15</v>
      </c>
      <c r="M41" s="18">
        <f t="shared" si="9"/>
        <v>17</v>
      </c>
      <c r="N41" s="19"/>
      <c r="O41" s="20">
        <f t="shared" si="4"/>
        <v>3.053435114503817</v>
      </c>
      <c r="P41" s="20">
        <f t="shared" si="5"/>
        <v>2.5210084033613445</v>
      </c>
      <c r="Q41" s="20">
        <f t="shared" si="6"/>
        <v>3.8461538461538463</v>
      </c>
      <c r="U41" s="16"/>
    </row>
    <row r="42" spans="1:21" ht="12.75">
      <c r="A42" s="8" t="s">
        <v>59</v>
      </c>
      <c r="B42" s="8">
        <v>2</v>
      </c>
      <c r="C42" s="8">
        <v>0</v>
      </c>
      <c r="D42" s="8">
        <f t="shared" si="7"/>
        <v>2</v>
      </c>
      <c r="E42" s="15"/>
      <c r="F42" s="8">
        <f t="shared" si="0"/>
        <v>0.19083969465648856</v>
      </c>
      <c r="G42" s="12">
        <f t="shared" si="1"/>
        <v>0</v>
      </c>
      <c r="H42" s="12">
        <f t="shared" si="2"/>
        <v>0.45248868778280543</v>
      </c>
      <c r="I42" s="13"/>
      <c r="J42" s="48" t="s">
        <v>62</v>
      </c>
      <c r="K42" s="18">
        <v>7</v>
      </c>
      <c r="L42" s="18">
        <v>6</v>
      </c>
      <c r="M42" s="18">
        <f t="shared" si="9"/>
        <v>1</v>
      </c>
      <c r="N42" s="49"/>
      <c r="O42" s="50">
        <f t="shared" si="4"/>
        <v>0.6679389312977099</v>
      </c>
      <c r="P42" s="50">
        <f t="shared" si="5"/>
        <v>1.0084033613445378</v>
      </c>
      <c r="Q42" s="50">
        <f t="shared" si="6"/>
        <v>0.22624434389140272</v>
      </c>
      <c r="U42" s="16"/>
    </row>
    <row r="43" spans="1:21" ht="12.75">
      <c r="A43" s="8" t="s">
        <v>61</v>
      </c>
      <c r="B43" s="8">
        <v>14</v>
      </c>
      <c r="C43" s="8">
        <v>1</v>
      </c>
      <c r="D43" s="8">
        <f t="shared" si="7"/>
        <v>13</v>
      </c>
      <c r="E43" s="10"/>
      <c r="F43" s="8">
        <f t="shared" si="0"/>
        <v>1.3358778625954197</v>
      </c>
      <c r="G43" s="12">
        <f t="shared" si="1"/>
        <v>0.16806722689075632</v>
      </c>
      <c r="H43" s="12">
        <f t="shared" si="2"/>
        <v>2.9411764705882355</v>
      </c>
      <c r="I43" s="13"/>
      <c r="U43" s="16"/>
    </row>
    <row r="44" spans="1:21" ht="12.75">
      <c r="A44" s="8" t="s">
        <v>63</v>
      </c>
      <c r="B44" s="8">
        <v>9</v>
      </c>
      <c r="C44" s="8">
        <v>0</v>
      </c>
      <c r="D44" s="8">
        <f t="shared" si="7"/>
        <v>9</v>
      </c>
      <c r="E44" s="10"/>
      <c r="F44" s="8">
        <f t="shared" si="0"/>
        <v>0.8587786259541985</v>
      </c>
      <c r="G44" s="12">
        <f t="shared" si="1"/>
        <v>0</v>
      </c>
      <c r="H44" s="12">
        <f t="shared" si="2"/>
        <v>2.0361990950226243</v>
      </c>
      <c r="I44" s="13"/>
      <c r="J44" s="25" t="s">
        <v>66</v>
      </c>
      <c r="K44" s="26">
        <f>SUM(B6:B25)</f>
        <v>236</v>
      </c>
      <c r="L44" s="26">
        <f>SUM(C6:C25)</f>
        <v>156</v>
      </c>
      <c r="M44" s="26">
        <f>SUM(D6:D25)</f>
        <v>80</v>
      </c>
      <c r="N44" s="11"/>
      <c r="O44" s="27">
        <f aca="true" t="shared" si="10" ref="O44:Q49">K44*100/K$50</f>
        <v>22.519083969465647</v>
      </c>
      <c r="P44" s="27">
        <f t="shared" si="10"/>
        <v>26.218487394957982</v>
      </c>
      <c r="Q44" s="27">
        <f t="shared" si="10"/>
        <v>18.099547511312217</v>
      </c>
      <c r="U44" s="16"/>
    </row>
    <row r="45" spans="1:21" ht="12.75">
      <c r="A45" s="8" t="s">
        <v>64</v>
      </c>
      <c r="B45" s="8">
        <v>14</v>
      </c>
      <c r="C45" s="8">
        <v>0</v>
      </c>
      <c r="D45" s="8">
        <f t="shared" si="7"/>
        <v>14</v>
      </c>
      <c r="E45" s="10"/>
      <c r="F45" s="8">
        <f t="shared" si="0"/>
        <v>1.3358778625954197</v>
      </c>
      <c r="G45" s="12">
        <f t="shared" si="1"/>
        <v>0</v>
      </c>
      <c r="H45" s="12">
        <f t="shared" si="2"/>
        <v>3.167420814479638</v>
      </c>
      <c r="I45" s="13"/>
      <c r="J45" s="25" t="s">
        <v>68</v>
      </c>
      <c r="K45" s="26">
        <f>SUM(B26:B36)</f>
        <v>59</v>
      </c>
      <c r="L45" s="26">
        <f>SUM(C26:C36)</f>
        <v>29</v>
      </c>
      <c r="M45" s="26">
        <f>SUM(D26:D35)</f>
        <v>19</v>
      </c>
      <c r="N45" s="11"/>
      <c r="O45" s="27">
        <f t="shared" si="10"/>
        <v>5.629770992366412</v>
      </c>
      <c r="P45" s="27">
        <f t="shared" si="10"/>
        <v>4.873949579831932</v>
      </c>
      <c r="Q45" s="27">
        <f t="shared" si="10"/>
        <v>4.298642533936651</v>
      </c>
      <c r="U45" s="16"/>
    </row>
    <row r="46" spans="1:21" ht="12.75">
      <c r="A46" s="8" t="s">
        <v>65</v>
      </c>
      <c r="B46" s="8">
        <v>4</v>
      </c>
      <c r="C46" s="8">
        <v>0</v>
      </c>
      <c r="D46" s="8">
        <f t="shared" si="7"/>
        <v>4</v>
      </c>
      <c r="E46" s="15"/>
      <c r="F46" s="8">
        <f t="shared" si="0"/>
        <v>0.3816793893129771</v>
      </c>
      <c r="G46" s="12">
        <f t="shared" si="1"/>
        <v>0</v>
      </c>
      <c r="H46" s="12">
        <f t="shared" si="2"/>
        <v>0.9049773755656109</v>
      </c>
      <c r="I46" s="13"/>
      <c r="J46" s="28" t="s">
        <v>70</v>
      </c>
      <c r="K46" s="26">
        <f>SUM(B37:B50,K6:K7)</f>
        <v>183</v>
      </c>
      <c r="L46" s="26">
        <f>SUM(C37:C50,L6:L7)</f>
        <v>35</v>
      </c>
      <c r="M46" s="26">
        <f>SUM(D37:D50,M6:M7)</f>
        <v>148</v>
      </c>
      <c r="N46" s="11"/>
      <c r="O46" s="27">
        <f t="shared" si="10"/>
        <v>17.4618320610687</v>
      </c>
      <c r="P46" s="27">
        <f t="shared" si="10"/>
        <v>5.882352941176471</v>
      </c>
      <c r="Q46" s="27">
        <f t="shared" si="10"/>
        <v>33.484162895927604</v>
      </c>
      <c r="U46" s="16"/>
    </row>
    <row r="47" spans="1:21" ht="12.75">
      <c r="A47" s="8" t="s">
        <v>67</v>
      </c>
      <c r="B47" s="8">
        <v>15</v>
      </c>
      <c r="C47" s="8">
        <v>0</v>
      </c>
      <c r="D47" s="8">
        <f t="shared" si="7"/>
        <v>15</v>
      </c>
      <c r="E47" s="15"/>
      <c r="F47" s="8">
        <f t="shared" si="0"/>
        <v>1.4312977099236641</v>
      </c>
      <c r="G47" s="12">
        <f t="shared" si="1"/>
        <v>0</v>
      </c>
      <c r="H47" s="12">
        <f t="shared" si="2"/>
        <v>3.3936651583710407</v>
      </c>
      <c r="I47" s="13"/>
      <c r="J47" s="25" t="s">
        <v>71</v>
      </c>
      <c r="K47" s="26">
        <f>SUM(K8:K27)</f>
        <v>458</v>
      </c>
      <c r="L47" s="26">
        <f>SUM(L8:L27)</f>
        <v>342</v>
      </c>
      <c r="M47" s="26">
        <f>SUM(M8:M27)</f>
        <v>116</v>
      </c>
      <c r="N47" s="26">
        <f>SUM(N8:N32)</f>
        <v>0</v>
      </c>
      <c r="O47" s="27">
        <f t="shared" si="10"/>
        <v>43.70229007633588</v>
      </c>
      <c r="P47" s="27">
        <f t="shared" si="10"/>
        <v>57.47899159663866</v>
      </c>
      <c r="Q47" s="27">
        <f t="shared" si="10"/>
        <v>26.244343891402714</v>
      </c>
      <c r="U47" s="16"/>
    </row>
    <row r="48" spans="1:21" ht="12.75">
      <c r="A48" s="8" t="s">
        <v>69</v>
      </c>
      <c r="B48" s="8">
        <v>79</v>
      </c>
      <c r="C48" s="8">
        <v>22</v>
      </c>
      <c r="D48" s="8">
        <f t="shared" si="7"/>
        <v>57</v>
      </c>
      <c r="E48" s="15"/>
      <c r="F48" s="8">
        <f t="shared" si="0"/>
        <v>7.538167938931298</v>
      </c>
      <c r="G48" s="12">
        <f t="shared" si="1"/>
        <v>3.697478991596639</v>
      </c>
      <c r="H48" s="12">
        <f t="shared" si="2"/>
        <v>12.895927601809955</v>
      </c>
      <c r="I48" s="13"/>
      <c r="J48" s="25" t="s">
        <v>72</v>
      </c>
      <c r="K48" s="26">
        <f>SUM(K28:K41)</f>
        <v>105</v>
      </c>
      <c r="L48" s="26">
        <f>SUM(L28:L41)</f>
        <v>27</v>
      </c>
      <c r="M48" s="26">
        <f>SUM(M28:M41)</f>
        <v>78</v>
      </c>
      <c r="N48" s="11"/>
      <c r="O48" s="27">
        <f t="shared" si="10"/>
        <v>10.01908396946565</v>
      </c>
      <c r="P48" s="27">
        <f t="shared" si="10"/>
        <v>4.53781512605042</v>
      </c>
      <c r="Q48" s="27">
        <f t="shared" si="10"/>
        <v>17.647058823529413</v>
      </c>
      <c r="U48" s="16"/>
    </row>
    <row r="49" spans="1:21" ht="12.75">
      <c r="A49" s="8" t="s">
        <v>74</v>
      </c>
      <c r="B49" s="8">
        <v>8</v>
      </c>
      <c r="C49" s="8">
        <v>0</v>
      </c>
      <c r="D49" s="8">
        <f t="shared" si="7"/>
        <v>8</v>
      </c>
      <c r="E49" s="15"/>
      <c r="F49" s="8">
        <f t="shared" si="0"/>
        <v>0.7633587786259542</v>
      </c>
      <c r="G49" s="12">
        <f t="shared" si="1"/>
        <v>0</v>
      </c>
      <c r="H49" s="12">
        <f t="shared" si="2"/>
        <v>1.8099547511312217</v>
      </c>
      <c r="I49" s="13"/>
      <c r="J49" s="25" t="s">
        <v>73</v>
      </c>
      <c r="K49" s="26">
        <f>SUM(K42)</f>
        <v>7</v>
      </c>
      <c r="L49" s="26">
        <f>SUM(L42)</f>
        <v>6</v>
      </c>
      <c r="M49" s="26">
        <f>SUM(M42)</f>
        <v>1</v>
      </c>
      <c r="N49" s="30"/>
      <c r="O49" s="31">
        <f t="shared" si="10"/>
        <v>0.6679389312977099</v>
      </c>
      <c r="P49" s="31">
        <f t="shared" si="10"/>
        <v>1.0084033613445378</v>
      </c>
      <c r="Q49" s="31">
        <f t="shared" si="10"/>
        <v>0.22624434389140272</v>
      </c>
      <c r="U49" s="16"/>
    </row>
    <row r="50" spans="1:21" ht="13.5" thickBot="1">
      <c r="A50" s="33" t="s">
        <v>80</v>
      </c>
      <c r="B50" s="33">
        <v>8</v>
      </c>
      <c r="C50" s="33">
        <v>0</v>
      </c>
      <c r="D50" s="33">
        <f t="shared" si="7"/>
        <v>8</v>
      </c>
      <c r="E50" s="34"/>
      <c r="F50" s="33">
        <f t="shared" si="0"/>
        <v>0.7633587786259542</v>
      </c>
      <c r="G50" s="35">
        <f t="shared" si="1"/>
        <v>0</v>
      </c>
      <c r="H50" s="35">
        <f t="shared" si="2"/>
        <v>1.8099547511312217</v>
      </c>
      <c r="I50" s="51"/>
      <c r="J50" s="36" t="s">
        <v>75</v>
      </c>
      <c r="K50" s="37">
        <f>SUM(K44:K49)</f>
        <v>1048</v>
      </c>
      <c r="L50" s="37">
        <f>SUM(L44:L49)</f>
        <v>595</v>
      </c>
      <c r="M50" s="37">
        <f>SUM(M44:M49)</f>
        <v>442</v>
      </c>
      <c r="N50" s="37"/>
      <c r="O50" s="38">
        <f>SUM(O44:O49)</f>
        <v>100</v>
      </c>
      <c r="P50" s="38">
        <f>SUM(P44:P49)</f>
        <v>100</v>
      </c>
      <c r="Q50" s="38">
        <f>SUM(Q44:Q49)</f>
        <v>100</v>
      </c>
      <c r="U50" s="16"/>
    </row>
    <row r="51" spans="1:21" ht="12.75">
      <c r="A51" s="52" t="s">
        <v>99</v>
      </c>
      <c r="I51" s="13"/>
      <c r="U51" s="16"/>
    </row>
    <row r="52" spans="9:21" ht="12.75">
      <c r="I52" s="13"/>
      <c r="U52" s="16"/>
    </row>
    <row r="53" spans="2:21" ht="12.75">
      <c r="B53" s="39"/>
      <c r="C53" s="39"/>
      <c r="D53" s="8"/>
      <c r="E53" s="10"/>
      <c r="F53" s="8"/>
      <c r="G53" s="12"/>
      <c r="H53" s="12"/>
      <c r="I53" s="13"/>
      <c r="U53" s="16"/>
    </row>
    <row r="54" spans="1:21" ht="12.75">
      <c r="A54" s="8"/>
      <c r="B54" s="14"/>
      <c r="C54" s="15"/>
      <c r="D54" s="8"/>
      <c r="E54" s="10"/>
      <c r="F54" s="8"/>
      <c r="G54" s="12"/>
      <c r="H54" s="12"/>
      <c r="I54" s="13"/>
      <c r="J54" s="16"/>
      <c r="L54" s="16"/>
      <c r="U54" s="16"/>
    </row>
    <row r="55" spans="1:21" ht="12.75">
      <c r="A55" s="8"/>
      <c r="B55" s="14"/>
      <c r="C55" s="15"/>
      <c r="D55" s="8"/>
      <c r="E55" s="15"/>
      <c r="F55" s="8"/>
      <c r="G55" s="17"/>
      <c r="H55" s="17"/>
      <c r="I55" s="22"/>
      <c r="U55" s="16"/>
    </row>
    <row r="56" spans="1:21" ht="12.75">
      <c r="A56" s="42"/>
      <c r="B56" s="14"/>
      <c r="C56" s="15"/>
      <c r="D56" s="8"/>
      <c r="E56" s="15"/>
      <c r="F56" s="8"/>
      <c r="G56" s="17"/>
      <c r="H56" s="17"/>
      <c r="I56" s="13"/>
      <c r="J56" s="22"/>
      <c r="K56" s="22"/>
      <c r="L56" s="22"/>
      <c r="M56" s="22"/>
      <c r="N56" s="22"/>
      <c r="O56" s="22"/>
      <c r="P56" s="22"/>
      <c r="U56" s="16"/>
    </row>
    <row r="57" spans="1:21" ht="12.75">
      <c r="A57" s="44"/>
      <c r="B57" s="14"/>
      <c r="C57" s="15"/>
      <c r="D57" s="14"/>
      <c r="E57" s="15"/>
      <c r="F57" s="17"/>
      <c r="G57" s="17"/>
      <c r="H57" s="17"/>
      <c r="I57" s="13"/>
      <c r="J57" s="26"/>
      <c r="K57" s="22"/>
      <c r="L57" s="22"/>
      <c r="M57" s="22"/>
      <c r="N57" s="22"/>
      <c r="O57" s="22"/>
      <c r="P57" s="22"/>
      <c r="U57" s="16"/>
    </row>
    <row r="58" spans="1:21" ht="12.75">
      <c r="A58" s="42"/>
      <c r="B58" s="14"/>
      <c r="C58" s="15"/>
      <c r="D58" s="42"/>
      <c r="E58" s="42"/>
      <c r="F58" s="42"/>
      <c r="G58" s="42"/>
      <c r="H58" s="42"/>
      <c r="I58" s="13"/>
      <c r="J58" s="40"/>
      <c r="K58" s="22"/>
      <c r="L58" s="22"/>
      <c r="M58" s="22"/>
      <c r="N58" s="22"/>
      <c r="O58" s="22"/>
      <c r="P58" s="22"/>
      <c r="U58" s="16"/>
    </row>
    <row r="59" spans="2:21" ht="12.75">
      <c r="B59" s="42"/>
      <c r="C59" s="42"/>
      <c r="D59" s="42"/>
      <c r="E59" s="42"/>
      <c r="F59" s="42"/>
      <c r="G59" s="42"/>
      <c r="H59" s="42"/>
      <c r="I59" s="29"/>
      <c r="J59" s="22"/>
      <c r="K59" s="22"/>
      <c r="L59" s="22"/>
      <c r="M59" s="22"/>
      <c r="N59" s="22"/>
      <c r="O59" s="22"/>
      <c r="P59" s="22"/>
      <c r="U59" s="16"/>
    </row>
    <row r="60" spans="2:21" ht="12.75">
      <c r="B60" s="42"/>
      <c r="C60" s="42"/>
      <c r="D60" s="42"/>
      <c r="E60" s="42"/>
      <c r="F60" s="42"/>
      <c r="G60" s="42"/>
      <c r="H60" s="42"/>
      <c r="I60" s="32"/>
      <c r="J60" s="22"/>
      <c r="K60" s="22"/>
      <c r="L60" s="22"/>
      <c r="M60" s="22"/>
      <c r="N60" s="22"/>
      <c r="O60" s="22"/>
      <c r="P60" s="22"/>
      <c r="U60" s="16"/>
    </row>
    <row r="61" spans="2:21" ht="12.75">
      <c r="B61" s="42"/>
      <c r="C61" s="42"/>
      <c r="I61" s="29"/>
      <c r="J61" s="22"/>
      <c r="K61" s="22"/>
      <c r="L61" s="22"/>
      <c r="M61" s="22"/>
      <c r="N61" s="22"/>
      <c r="O61" s="22"/>
      <c r="P61" s="22"/>
      <c r="U61" s="16"/>
    </row>
    <row r="62" spans="9:21" ht="12.75">
      <c r="I62" s="13"/>
      <c r="J62" s="22"/>
      <c r="K62" s="22"/>
      <c r="L62" s="22"/>
      <c r="M62" s="22"/>
      <c r="N62" s="22"/>
      <c r="O62" s="22"/>
      <c r="P62" s="22"/>
      <c r="U62" s="16"/>
    </row>
    <row r="63" spans="9:21" ht="12.75">
      <c r="I63" s="13"/>
      <c r="J63" s="22"/>
      <c r="K63" s="22"/>
      <c r="L63" s="22"/>
      <c r="M63" s="22"/>
      <c r="N63" s="22"/>
      <c r="O63" s="22"/>
      <c r="P63" s="22"/>
      <c r="U63" s="16"/>
    </row>
    <row r="64" spans="9:21" ht="12.75">
      <c r="I64" s="13"/>
      <c r="J64" s="22"/>
      <c r="K64" s="22"/>
      <c r="L64" s="22"/>
      <c r="M64" s="22"/>
      <c r="N64" s="22"/>
      <c r="O64" s="22"/>
      <c r="P64" s="22"/>
      <c r="U64" s="16"/>
    </row>
    <row r="65" spans="9:21" ht="12.75">
      <c r="I65" s="13"/>
      <c r="J65" s="22"/>
      <c r="K65" s="22"/>
      <c r="L65" s="22"/>
      <c r="M65" s="22"/>
      <c r="N65" s="22"/>
      <c r="O65" s="22"/>
      <c r="P65" s="22"/>
      <c r="U65" s="16"/>
    </row>
    <row r="66" spans="9:21" ht="12.75">
      <c r="I66" s="13"/>
      <c r="J66" s="22"/>
      <c r="K66" s="22"/>
      <c r="L66" s="22"/>
      <c r="M66" s="22"/>
      <c r="N66" s="22"/>
      <c r="O66" s="22"/>
      <c r="P66" s="22"/>
      <c r="U66" s="16"/>
    </row>
    <row r="67" spans="9:21" ht="12.75">
      <c r="I67" s="13"/>
      <c r="U67" s="16"/>
    </row>
    <row r="68" spans="9:21" ht="12.75">
      <c r="I68" s="13"/>
      <c r="U68" s="16"/>
    </row>
    <row r="69" spans="9:11" ht="12.75">
      <c r="I69" s="13"/>
      <c r="K69" s="16"/>
    </row>
    <row r="70" spans="9:11" ht="12.75">
      <c r="I70" s="13"/>
      <c r="K70" s="16"/>
    </row>
    <row r="71" ht="12.75">
      <c r="I71" s="13"/>
    </row>
    <row r="72" ht="12.75">
      <c r="I72" s="13"/>
    </row>
    <row r="73" ht="12.75">
      <c r="I73" s="13"/>
    </row>
    <row r="74" spans="1:9" ht="12.75">
      <c r="A74" s="8"/>
      <c r="I74" s="13"/>
    </row>
    <row r="75" spans="1:9" ht="12.75">
      <c r="A75" s="8"/>
      <c r="I75" s="13"/>
    </row>
    <row r="76" spans="1:9" ht="12.75">
      <c r="A76" s="8"/>
      <c r="D76" s="10"/>
      <c r="E76" s="10"/>
      <c r="F76" s="12"/>
      <c r="G76" s="12"/>
      <c r="H76" s="12"/>
      <c r="I76" s="29"/>
    </row>
    <row r="77" spans="1:9" ht="12.75">
      <c r="A77" s="8"/>
      <c r="B77" s="9"/>
      <c r="C77" s="10"/>
      <c r="D77" s="10"/>
      <c r="E77" s="10"/>
      <c r="F77" s="12"/>
      <c r="G77" s="12"/>
      <c r="H77" s="12"/>
      <c r="I77" s="41"/>
    </row>
    <row r="78" spans="1:9" ht="12.75">
      <c r="A78" s="8"/>
      <c r="B78" s="9"/>
      <c r="C78" s="9"/>
      <c r="D78" s="9"/>
      <c r="E78" s="10"/>
      <c r="F78" s="12"/>
      <c r="G78" s="12"/>
      <c r="H78" s="12"/>
      <c r="I78" s="42"/>
    </row>
    <row r="79" spans="1:8" ht="12.75">
      <c r="A79" s="8"/>
      <c r="B79" s="9"/>
      <c r="C79" s="9"/>
      <c r="D79" s="9"/>
      <c r="E79" s="10"/>
      <c r="F79" s="12"/>
      <c r="G79" s="12"/>
      <c r="H79" s="12"/>
    </row>
    <row r="80" spans="1:8" ht="12.75">
      <c r="A80" s="21"/>
      <c r="B80" s="9"/>
      <c r="C80" s="9"/>
      <c r="D80" s="9"/>
      <c r="E80" s="10"/>
      <c r="F80" s="12"/>
      <c r="G80" s="12"/>
      <c r="H80" s="12"/>
    </row>
    <row r="81" spans="1:8" ht="12.75">
      <c r="A81" s="43"/>
      <c r="B81" s="9"/>
      <c r="C81" s="9"/>
      <c r="D81" s="9"/>
      <c r="E81" s="10"/>
      <c r="F81" s="12"/>
      <c r="G81" s="12"/>
      <c r="H81" s="12"/>
    </row>
    <row r="82" spans="1:8" ht="12.75">
      <c r="A82" s="8"/>
      <c r="B82" s="9"/>
      <c r="C82" s="9"/>
      <c r="D82" s="9"/>
      <c r="E82" s="10"/>
      <c r="F82" s="12"/>
      <c r="G82" s="12"/>
      <c r="H82" s="12"/>
    </row>
    <row r="83" spans="1:8" ht="12.75">
      <c r="A83" s="8"/>
      <c r="B83" s="9"/>
      <c r="C83" s="9"/>
      <c r="D83" s="40"/>
      <c r="E83" s="32"/>
      <c r="F83" s="13"/>
      <c r="G83" s="13"/>
      <c r="H83" s="12"/>
    </row>
    <row r="84" spans="1:8" ht="12.75">
      <c r="A84" s="44"/>
      <c r="B84" s="40"/>
      <c r="C84" s="40"/>
      <c r="D84" s="40"/>
      <c r="E84" s="32"/>
      <c r="F84" s="13"/>
      <c r="G84" s="13"/>
      <c r="H84" s="12"/>
    </row>
    <row r="85" spans="2:8" ht="12.75">
      <c r="B85" s="40"/>
      <c r="C85" s="40"/>
      <c r="D85" s="40"/>
      <c r="E85" s="32"/>
      <c r="F85" s="13"/>
      <c r="G85" s="13"/>
      <c r="H85" s="12"/>
    </row>
    <row r="86" spans="2:8" ht="12.75">
      <c r="B86" s="40"/>
      <c r="C86" s="40"/>
      <c r="D86" s="45"/>
      <c r="E86" s="39"/>
      <c r="F86" s="46"/>
      <c r="G86" s="46"/>
      <c r="H86" s="46"/>
    </row>
    <row r="87" spans="2:3" ht="12.75">
      <c r="B87" s="45"/>
      <c r="C87" s="4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2013-05-20T09:16:41Z</cp:lastPrinted>
  <dcterms:created xsi:type="dcterms:W3CDTF">2009-09-08T10:28:31Z</dcterms:created>
  <dcterms:modified xsi:type="dcterms:W3CDTF">2013-06-14T07:56:22Z</dcterms:modified>
  <cp:category/>
  <cp:version/>
  <cp:contentType/>
  <cp:contentStatus/>
</cp:coreProperties>
</file>