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300" windowHeight="4635" activeTab="0"/>
  </bookViews>
  <sheets>
    <sheet name="02.03.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<sst xmlns="http://schemas.openxmlformats.org/spreadsheetml/2006/main" count="83" uniqueCount="29">
  <si>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02.03.08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</si>
  <si>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</si>
  <si>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</si>
  <si>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</si>
  <si>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</si>
  <si>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</si>
  <si>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</si>
  <si>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</si>
  <si>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</si>
  <si>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</si>
  <si>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</si>
  <si>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</si>
  <si>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</si>
  <si>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</si>
  <si>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</si>
  <si>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</si>
  <si>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</si>
  <si>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</si>
  <si>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</si>
  <si>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</si>
  <si>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</si>
  <si>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</si>
  <si>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</si>
  <si>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</si>
  <si>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</si>
  <si>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</si>
  <si>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</si>
  <si>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Districte 7. Grups quinquennals. 2012</t>
  </si>
  <si>
    <t>Font: Ajuntament de Sabadell. Gestió de la Informació.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</si>
</sst>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10" fillId="0" borderId="0" xfId="21" applyNumberFormat="1" applyFont="1" applyFill="1" applyBorder="1" applyAlignment="1">
      <alignment horizontal="right" wrapText="1"/>
      <protection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2" fontId="17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22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Districte 7. 2012</a:t>
            </a:r>
          </a:p>
        </c:rich>
      </c:tx>
      <c:layout>
        <c:manualLayout>
          <c:xMode val="factor"/>
          <c:yMode val="factor"/>
          <c:x val="0.023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15"/>
          <c:w val="0.9075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'02.03.08'!$S$4:$S$24</c:f>
              <c:strCache/>
            </c:strRef>
          </c:cat>
          <c:val>
            <c:numRef>
              <c:f>'02.03.08'!$U$4:$U$24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'02.03.08'!$S$4:$S$24</c:f>
              <c:strCache/>
            </c:strRef>
          </c:cat>
          <c:val>
            <c:numRef>
              <c:f>'02.03.08'!$V$4:$V$24</c:f>
              <c:numCache/>
            </c:numRef>
          </c:val>
        </c:ser>
        <c:overlap val="100"/>
        <c:gapWidth val="30"/>
        <c:axId val="52847148"/>
        <c:axId val="36048285"/>
      </c:barChart>
      <c:catAx>
        <c:axId val="52847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48285"/>
        <c:crosses val="autoZero"/>
        <c:auto val="1"/>
        <c:lblOffset val="100"/>
        <c:noMultiLvlLbl val="0"/>
      </c:catAx>
      <c:valAx>
        <c:axId val="3604828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4714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104775</xdr:rowOff>
    </xdr:from>
    <xdr:to>
      <xdr:col>15</xdr:col>
      <xdr:colOff>314325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514350" y="311467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19625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57325" y="46482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spans="1:24" ht="15">
      <c r="A2" s="3" t="s">
        <v>27</v>
      </c>
      <c r="S2" s="38"/>
      <c r="T2" s="38"/>
      <c r="U2" s="38"/>
      <c r="V2" s="38"/>
      <c r="W2" s="38"/>
      <c r="X2" s="38"/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8"/>
      <c r="T3" s="38" t="s">
        <v>11</v>
      </c>
      <c r="U3" s="38" t="s">
        <v>11</v>
      </c>
      <c r="V3" s="38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366</v>
      </c>
      <c r="C4" s="16">
        <f>B4*100/$L$16</f>
        <v>4.190999656475438</v>
      </c>
      <c r="D4" s="47">
        <v>252</v>
      </c>
      <c r="E4" s="16">
        <f>D4*100/$L$16</f>
        <v>2.885606320851941</v>
      </c>
      <c r="F4" s="47">
        <v>211</v>
      </c>
      <c r="G4" s="16">
        <f>F4*100/$L$16</f>
        <v>2.4161227527768236</v>
      </c>
      <c r="H4" s="47">
        <v>255</v>
      </c>
      <c r="I4" s="16">
        <f>H4*100/$L$16</f>
        <v>2.9199587770525595</v>
      </c>
      <c r="J4" s="47">
        <v>245</v>
      </c>
      <c r="K4" s="16">
        <f>J4*100/$L$16</f>
        <v>2.805450589717165</v>
      </c>
      <c r="L4" s="47">
        <v>289</v>
      </c>
      <c r="M4" s="16">
        <f>L4*100/$L$16</f>
        <v>3.3092866139929007</v>
      </c>
      <c r="N4" s="47">
        <v>445</v>
      </c>
      <c r="O4" s="16">
        <f>N4*100/$L$16</f>
        <v>5.095614336425054</v>
      </c>
      <c r="P4" s="47">
        <v>460</v>
      </c>
      <c r="Q4" s="16">
        <f>P4*100/$L$16</f>
        <v>5.2673766174281464</v>
      </c>
      <c r="R4" s="17"/>
      <c r="S4" s="39" t="s">
        <v>2</v>
      </c>
      <c r="T4" s="40">
        <f>C4</f>
        <v>4.190999656475438</v>
      </c>
      <c r="U4" s="40">
        <f aca="true" t="shared" si="0" ref="U4:U24">-T4</f>
        <v>-4.190999656475438</v>
      </c>
      <c r="V4" s="40">
        <f>C5</f>
        <v>4.099393106607122</v>
      </c>
      <c r="W4" s="41"/>
      <c r="X4" s="41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2.75">
      <c r="A5" s="18" t="s">
        <v>12</v>
      </c>
      <c r="B5" s="47">
        <v>358</v>
      </c>
      <c r="C5" s="16">
        <f>B5*100/$L$16</f>
        <v>4.099393106607122</v>
      </c>
      <c r="D5" s="47">
        <v>284</v>
      </c>
      <c r="E5" s="16">
        <f>D5*100/$L$16</f>
        <v>3.252032520325203</v>
      </c>
      <c r="F5" s="47">
        <v>209</v>
      </c>
      <c r="G5" s="16">
        <f>F5*100/$L$16</f>
        <v>2.3932211153097445</v>
      </c>
      <c r="H5" s="47">
        <v>243</v>
      </c>
      <c r="I5" s="16">
        <f>H5*100/$L$16</f>
        <v>2.7825489522500857</v>
      </c>
      <c r="J5" s="47">
        <v>259</v>
      </c>
      <c r="K5" s="16">
        <f>J5*100/$L$16</f>
        <v>2.965762051986717</v>
      </c>
      <c r="L5" s="47">
        <v>312</v>
      </c>
      <c r="M5" s="16">
        <f>L5*100/$L$16</f>
        <v>3.5726554448643077</v>
      </c>
      <c r="N5" s="47">
        <v>352</v>
      </c>
      <c r="O5" s="16">
        <f>N5*100/$L$16</f>
        <v>4.030688194205886</v>
      </c>
      <c r="P5" s="47">
        <v>390</v>
      </c>
      <c r="Q5" s="16">
        <f>P5*100/$L$16</f>
        <v>4.465819306080385</v>
      </c>
      <c r="R5" s="17"/>
      <c r="S5" s="39" t="s">
        <v>4</v>
      </c>
      <c r="T5" s="40">
        <f>E4</f>
        <v>2.885606320851941</v>
      </c>
      <c r="U5" s="40">
        <f t="shared" si="0"/>
        <v>-2.885606320851941</v>
      </c>
      <c r="V5" s="40">
        <f>E5</f>
        <v>3.252032520325203</v>
      </c>
      <c r="W5" s="41"/>
      <c r="X5" s="41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24" ht="13.5" thickBot="1">
      <c r="A6" s="19" t="s">
        <v>13</v>
      </c>
      <c r="B6" s="20">
        <f aca="true" t="shared" si="1" ref="B6:Q6">SUM(B4:B5)</f>
        <v>724</v>
      </c>
      <c r="C6" s="21">
        <f t="shared" si="1"/>
        <v>8.290392763082561</v>
      </c>
      <c r="D6" s="20">
        <f t="shared" si="1"/>
        <v>536</v>
      </c>
      <c r="E6" s="21">
        <f t="shared" si="1"/>
        <v>6.137638841177145</v>
      </c>
      <c r="F6" s="20">
        <f t="shared" si="1"/>
        <v>420</v>
      </c>
      <c r="G6" s="21">
        <f t="shared" si="1"/>
        <v>4.809343868086568</v>
      </c>
      <c r="H6" s="20">
        <f t="shared" si="1"/>
        <v>498</v>
      </c>
      <c r="I6" s="21">
        <f t="shared" si="1"/>
        <v>5.702507729302646</v>
      </c>
      <c r="J6" s="20">
        <f t="shared" si="1"/>
        <v>504</v>
      </c>
      <c r="K6" s="21">
        <f t="shared" si="1"/>
        <v>5.771212641703881</v>
      </c>
      <c r="L6" s="20">
        <f t="shared" si="1"/>
        <v>601</v>
      </c>
      <c r="M6" s="21">
        <f t="shared" si="1"/>
        <v>6.881942058857208</v>
      </c>
      <c r="N6" s="20">
        <f t="shared" si="1"/>
        <v>797</v>
      </c>
      <c r="O6" s="21">
        <f t="shared" si="1"/>
        <v>9.12630253063094</v>
      </c>
      <c r="P6" s="20">
        <f t="shared" si="1"/>
        <v>850</v>
      </c>
      <c r="Q6" s="21">
        <f t="shared" si="1"/>
        <v>9.733195923508532</v>
      </c>
      <c r="R6" s="22"/>
      <c r="S6" s="39" t="s">
        <v>5</v>
      </c>
      <c r="T6" s="40">
        <f>G4</f>
        <v>2.4161227527768236</v>
      </c>
      <c r="U6" s="40">
        <f t="shared" si="0"/>
        <v>-2.4161227527768236</v>
      </c>
      <c r="V6" s="40">
        <f>G5</f>
        <v>2.3932211153097445</v>
      </c>
      <c r="W6" s="38"/>
      <c r="X6" s="38"/>
    </row>
    <row r="7" spans="1:2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39" t="s">
        <v>6</v>
      </c>
      <c r="T7" s="40">
        <f>I4</f>
        <v>2.9199587770525595</v>
      </c>
      <c r="U7" s="40">
        <f t="shared" si="0"/>
        <v>-2.9199587770525595</v>
      </c>
      <c r="V7" s="40">
        <f>I5</f>
        <v>2.7825489522500857</v>
      </c>
      <c r="W7" s="38"/>
      <c r="X7" s="38"/>
    </row>
    <row r="8" spans="1:24" ht="12.75">
      <c r="A8" s="4" t="s">
        <v>1</v>
      </c>
      <c r="B8" s="5" t="s">
        <v>14</v>
      </c>
      <c r="C8" s="5" t="s">
        <v>3</v>
      </c>
      <c r="D8" s="23" t="s">
        <v>15</v>
      </c>
      <c r="E8" s="23" t="s">
        <v>3</v>
      </c>
      <c r="F8" s="24" t="s">
        <v>16</v>
      </c>
      <c r="G8" s="24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9" t="s">
        <v>7</v>
      </c>
      <c r="T8" s="40">
        <f>K4</f>
        <v>2.805450589717165</v>
      </c>
      <c r="U8" s="40">
        <f t="shared" si="0"/>
        <v>-2.805450589717165</v>
      </c>
      <c r="V8" s="40">
        <f>K5</f>
        <v>2.965762051986717</v>
      </c>
      <c r="W8" s="38"/>
      <c r="X8" s="38"/>
    </row>
    <row r="9" spans="1:24" ht="12.75">
      <c r="A9" s="14" t="s">
        <v>11</v>
      </c>
      <c r="B9" s="47">
        <v>369</v>
      </c>
      <c r="C9" s="16">
        <f>B9*100/$L$16</f>
        <v>4.225352112676056</v>
      </c>
      <c r="D9" s="47">
        <v>330</v>
      </c>
      <c r="E9" s="16">
        <f>D9*100/$L$16</f>
        <v>3.7787701820680177</v>
      </c>
      <c r="F9" s="47">
        <v>268</v>
      </c>
      <c r="G9" s="16">
        <f>F9*100/$L$16</f>
        <v>3.068819420588572</v>
      </c>
      <c r="H9" s="47">
        <v>212</v>
      </c>
      <c r="I9" s="16">
        <f>H9*100/$L$16</f>
        <v>2.427573571510363</v>
      </c>
      <c r="J9" s="47">
        <v>194</v>
      </c>
      <c r="K9" s="16">
        <f>J9*100/$L$16</f>
        <v>2.221458834306653</v>
      </c>
      <c r="L9" s="47">
        <v>159</v>
      </c>
      <c r="M9" s="16">
        <f>L9*100/$L$16</f>
        <v>1.8206801786327722</v>
      </c>
      <c r="N9" s="47">
        <v>116</v>
      </c>
      <c r="O9" s="16">
        <f>N9*100/$L$16</f>
        <v>1.328294973090576</v>
      </c>
      <c r="P9" s="47">
        <v>122</v>
      </c>
      <c r="Q9" s="16">
        <f>P9*100/$L$16</f>
        <v>1.3969998854918126</v>
      </c>
      <c r="R9" s="10"/>
      <c r="S9" s="39" t="s">
        <v>8</v>
      </c>
      <c r="T9" s="40">
        <f>M4</f>
        <v>3.3092866139929007</v>
      </c>
      <c r="U9" s="40">
        <f t="shared" si="0"/>
        <v>-3.3092866139929007</v>
      </c>
      <c r="V9" s="40">
        <f>M5</f>
        <v>3.5726554448643077</v>
      </c>
      <c r="W9" s="38"/>
      <c r="X9" s="38"/>
    </row>
    <row r="10" spans="1:24" ht="12.75">
      <c r="A10" s="14" t="s">
        <v>12</v>
      </c>
      <c r="B10" s="47">
        <v>342</v>
      </c>
      <c r="C10" s="16">
        <f>B10*100/$L$16</f>
        <v>3.916180006870491</v>
      </c>
      <c r="D10" s="47">
        <v>282</v>
      </c>
      <c r="E10" s="16">
        <f>D10*100/$L$16</f>
        <v>3.2291308828581244</v>
      </c>
      <c r="F10" s="47">
        <v>257</v>
      </c>
      <c r="G10" s="16">
        <f>F10*100/$L$16</f>
        <v>2.942860414519638</v>
      </c>
      <c r="H10" s="47">
        <v>167</v>
      </c>
      <c r="I10" s="16">
        <f>H10*100/$L$16</f>
        <v>1.9122867285010878</v>
      </c>
      <c r="J10" s="47">
        <v>166</v>
      </c>
      <c r="K10" s="16">
        <f>J10*100/$L$16</f>
        <v>1.9008359097675485</v>
      </c>
      <c r="L10" s="47">
        <v>189</v>
      </c>
      <c r="M10" s="16">
        <f>L10*100/$L$16</f>
        <v>2.1642047406389557</v>
      </c>
      <c r="N10" s="47">
        <v>134</v>
      </c>
      <c r="O10" s="16">
        <f>N10*100/$L$16</f>
        <v>1.534409710294286</v>
      </c>
      <c r="P10" s="47">
        <v>183</v>
      </c>
      <c r="Q10" s="16">
        <f>P10*100/$L$16</f>
        <v>2.095499828237719</v>
      </c>
      <c r="R10" s="17"/>
      <c r="S10" s="39" t="s">
        <v>9</v>
      </c>
      <c r="T10" s="40">
        <f>O4</f>
        <v>5.095614336425054</v>
      </c>
      <c r="U10" s="40">
        <f t="shared" si="0"/>
        <v>-5.095614336425054</v>
      </c>
      <c r="V10" s="40">
        <f>O5</f>
        <v>4.030688194205886</v>
      </c>
      <c r="W10" s="38"/>
      <c r="X10" s="38"/>
    </row>
    <row r="11" spans="1:24" ht="13.5" thickBot="1">
      <c r="A11" s="19" t="s">
        <v>13</v>
      </c>
      <c r="B11" s="20">
        <f aca="true" t="shared" si="2" ref="B11:Q11">SUM(B9:B10)</f>
        <v>711</v>
      </c>
      <c r="C11" s="21">
        <f t="shared" si="2"/>
        <v>8.141532119546547</v>
      </c>
      <c r="D11" s="20">
        <f t="shared" si="2"/>
        <v>612</v>
      </c>
      <c r="E11" s="21">
        <f t="shared" si="2"/>
        <v>7.007901064926142</v>
      </c>
      <c r="F11" s="20">
        <f t="shared" si="2"/>
        <v>525</v>
      </c>
      <c r="G11" s="21">
        <f t="shared" si="2"/>
        <v>6.01167983510821</v>
      </c>
      <c r="H11" s="20">
        <f t="shared" si="2"/>
        <v>379</v>
      </c>
      <c r="I11" s="21">
        <f t="shared" si="2"/>
        <v>4.33986030001145</v>
      </c>
      <c r="J11" s="20">
        <f t="shared" si="2"/>
        <v>360</v>
      </c>
      <c r="K11" s="21">
        <f t="shared" si="2"/>
        <v>4.1222947440742015</v>
      </c>
      <c r="L11" s="20">
        <f t="shared" si="2"/>
        <v>348</v>
      </c>
      <c r="M11" s="21">
        <f t="shared" si="2"/>
        <v>3.984884919271728</v>
      </c>
      <c r="N11" s="20">
        <f t="shared" si="2"/>
        <v>250</v>
      </c>
      <c r="O11" s="21">
        <f t="shared" si="2"/>
        <v>2.862704683384862</v>
      </c>
      <c r="P11" s="20">
        <f t="shared" si="2"/>
        <v>305</v>
      </c>
      <c r="Q11" s="21">
        <f t="shared" si="2"/>
        <v>3.492499713729532</v>
      </c>
      <c r="R11" s="17"/>
      <c r="S11" s="39" t="s">
        <v>10</v>
      </c>
      <c r="T11" s="40">
        <f>Q4</f>
        <v>5.2673766174281464</v>
      </c>
      <c r="U11" s="40">
        <f t="shared" si="0"/>
        <v>-5.2673766174281464</v>
      </c>
      <c r="V11" s="40">
        <f>Q5</f>
        <v>4.465819306080385</v>
      </c>
      <c r="W11" s="38"/>
      <c r="X11" s="38"/>
    </row>
    <row r="12" spans="1:24" ht="12.75">
      <c r="A12" s="14"/>
      <c r="B12" s="14"/>
      <c r="C12" s="14"/>
      <c r="D12" s="25"/>
      <c r="E12" s="25"/>
      <c r="F12" s="26"/>
      <c r="G12" s="2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2"/>
      <c r="S12" s="39" t="s">
        <v>14</v>
      </c>
      <c r="T12" s="40">
        <f>C9</f>
        <v>4.225352112676056</v>
      </c>
      <c r="U12" s="40">
        <f t="shared" si="0"/>
        <v>-4.225352112676056</v>
      </c>
      <c r="V12" s="40">
        <f>C10</f>
        <v>3.916180006870491</v>
      </c>
      <c r="W12" s="38"/>
      <c r="X12" s="38"/>
    </row>
    <row r="13" spans="1:24" ht="12.75">
      <c r="A13" s="4" t="s">
        <v>1</v>
      </c>
      <c r="B13" s="5" t="s">
        <v>22</v>
      </c>
      <c r="C13" s="5" t="s">
        <v>3</v>
      </c>
      <c r="D13" s="23" t="s">
        <v>23</v>
      </c>
      <c r="E13" s="23" t="s">
        <v>3</v>
      </c>
      <c r="F13" s="24" t="s">
        <v>24</v>
      </c>
      <c r="G13" s="24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39" t="s">
        <v>15</v>
      </c>
      <c r="T13" s="40">
        <f>E9</f>
        <v>3.7787701820680177</v>
      </c>
      <c r="U13" s="40">
        <f t="shared" si="0"/>
        <v>-3.7787701820680177</v>
      </c>
      <c r="V13" s="40">
        <f>E10</f>
        <v>3.2291308828581244</v>
      </c>
      <c r="W13" s="38"/>
      <c r="X13" s="38"/>
    </row>
    <row r="14" spans="1:24" ht="12.75">
      <c r="A14" s="14" t="s">
        <v>11</v>
      </c>
      <c r="B14" s="47">
        <v>68</v>
      </c>
      <c r="C14" s="16">
        <f>B14*100/$L$16</f>
        <v>0.7786556738806825</v>
      </c>
      <c r="D14" s="47">
        <v>33</v>
      </c>
      <c r="E14" s="16">
        <f>D14*100/$L$16</f>
        <v>0.3778770182068018</v>
      </c>
      <c r="F14" s="47">
        <v>10</v>
      </c>
      <c r="G14" s="16">
        <f>F14*100/$L$16</f>
        <v>0.11450818733539449</v>
      </c>
      <c r="H14" s="47">
        <v>0</v>
      </c>
      <c r="I14" s="16">
        <f>H14*100/$L$16</f>
        <v>0</v>
      </c>
      <c r="J14" s="15">
        <v>0</v>
      </c>
      <c r="K14" s="16">
        <f>J14*100/$L$16</f>
        <v>0</v>
      </c>
      <c r="L14" s="27">
        <f>SUM(B4,D4,F4,H4,J4,L4,N4,P4,B9,D9,F9,H9,J9,L9,N9,P9,B14,D14,F14,H14,J14)</f>
        <v>4404</v>
      </c>
      <c r="M14" s="28">
        <f>SUM(C4,E4,G4,I4,K4,M4,O4,Q4,C9,E9,G9,I9,K9,M9,O9,Q9,C14,E14,G14,I14,K14)</f>
        <v>50.42940570250774</v>
      </c>
      <c r="N14" s="14"/>
      <c r="O14" s="14"/>
      <c r="P14" s="14"/>
      <c r="Q14" s="14"/>
      <c r="S14" s="39" t="s">
        <v>16</v>
      </c>
      <c r="T14" s="40">
        <f>G9</f>
        <v>3.068819420588572</v>
      </c>
      <c r="U14" s="40">
        <f t="shared" si="0"/>
        <v>-3.068819420588572</v>
      </c>
      <c r="V14" s="40">
        <f>G10</f>
        <v>2.942860414519638</v>
      </c>
      <c r="W14" s="38"/>
      <c r="X14" s="38"/>
    </row>
    <row r="15" spans="1:24" ht="12.75">
      <c r="A15" s="14" t="s">
        <v>12</v>
      </c>
      <c r="B15" s="47">
        <v>94</v>
      </c>
      <c r="C15" s="16">
        <f>B15*100/$L$16</f>
        <v>1.076376960952708</v>
      </c>
      <c r="D15" s="47">
        <v>74</v>
      </c>
      <c r="E15" s="16">
        <f>D15*100/$L$16</f>
        <v>0.8473605862819191</v>
      </c>
      <c r="F15" s="47">
        <v>25</v>
      </c>
      <c r="G15" s="16">
        <f>F15*100/$L$16</f>
        <v>0.2862704683384862</v>
      </c>
      <c r="H15" s="47">
        <v>9</v>
      </c>
      <c r="I15" s="16">
        <f>H15*100/$L$16</f>
        <v>0.10305736860185503</v>
      </c>
      <c r="J15" s="15">
        <v>0</v>
      </c>
      <c r="K15" s="16">
        <f>J15*100/$L$16</f>
        <v>0</v>
      </c>
      <c r="L15" s="27">
        <f>SUM(B5,D5,F5,H5,J5,L5,N5,P5,B10,D10,F10,H10,J10,L10,N10,P10,B15,D15,F15,H15,J15)</f>
        <v>4329</v>
      </c>
      <c r="M15" s="28">
        <f>SUM(C5,E5,G5,I5,K5,M5,O5,Q5,C10,E10,G10,I10,K10,M10,O10,Q10,C15,E15,G15,I15,K15)</f>
        <v>49.57059429749226</v>
      </c>
      <c r="N15" s="14"/>
      <c r="O15" s="14"/>
      <c r="P15" s="14"/>
      <c r="Q15" s="14"/>
      <c r="S15" s="39" t="s">
        <v>17</v>
      </c>
      <c r="T15" s="40">
        <f>I9</f>
        <v>2.427573571510363</v>
      </c>
      <c r="U15" s="40">
        <f t="shared" si="0"/>
        <v>-2.427573571510363</v>
      </c>
      <c r="V15" s="40">
        <f>I10</f>
        <v>1.9122867285010878</v>
      </c>
      <c r="W15" s="38"/>
      <c r="X15" s="38"/>
    </row>
    <row r="16" spans="1:24" ht="13.5" thickBot="1">
      <c r="A16" s="19" t="s">
        <v>13</v>
      </c>
      <c r="B16" s="20">
        <f aca="true" t="shared" si="3" ref="B16:M16">SUM(B14:B15)</f>
        <v>162</v>
      </c>
      <c r="C16" s="21">
        <f t="shared" si="3"/>
        <v>1.8550326348333905</v>
      </c>
      <c r="D16" s="20">
        <f t="shared" si="3"/>
        <v>107</v>
      </c>
      <c r="E16" s="21">
        <f t="shared" si="3"/>
        <v>1.225237604488721</v>
      </c>
      <c r="F16" s="20">
        <f t="shared" si="3"/>
        <v>35</v>
      </c>
      <c r="G16" s="21">
        <f t="shared" si="3"/>
        <v>0.40077865567388066</v>
      </c>
      <c r="H16" s="20">
        <f t="shared" si="3"/>
        <v>9</v>
      </c>
      <c r="I16" s="21">
        <f t="shared" si="3"/>
        <v>0.10305736860185503</v>
      </c>
      <c r="J16" s="20">
        <f t="shared" si="3"/>
        <v>0</v>
      </c>
      <c r="K16" s="21">
        <f t="shared" si="3"/>
        <v>0</v>
      </c>
      <c r="L16" s="20">
        <f t="shared" si="3"/>
        <v>8733</v>
      </c>
      <c r="M16" s="20">
        <f t="shared" si="3"/>
        <v>100</v>
      </c>
      <c r="N16" s="14"/>
      <c r="O16" s="14"/>
      <c r="P16" s="14"/>
      <c r="Q16" s="14"/>
      <c r="S16" s="39" t="s">
        <v>18</v>
      </c>
      <c r="T16" s="40">
        <f>K9</f>
        <v>2.221458834306653</v>
      </c>
      <c r="U16" s="40">
        <f t="shared" si="0"/>
        <v>-2.221458834306653</v>
      </c>
      <c r="V16" s="40">
        <f>K10</f>
        <v>1.9008359097675485</v>
      </c>
      <c r="W16" s="38"/>
      <c r="X16" s="38"/>
    </row>
    <row r="17" spans="1:24" ht="12.75">
      <c r="A17" s="14" t="s">
        <v>28</v>
      </c>
      <c r="P17" s="29"/>
      <c r="Q17" s="29"/>
      <c r="S17" s="39" t="s">
        <v>19</v>
      </c>
      <c r="T17" s="40">
        <f>M9</f>
        <v>1.8206801786327722</v>
      </c>
      <c r="U17" s="40">
        <f t="shared" si="0"/>
        <v>-1.8206801786327722</v>
      </c>
      <c r="V17" s="40">
        <f>M10</f>
        <v>2.1642047406389557</v>
      </c>
      <c r="W17" s="38"/>
      <c r="X17" s="38"/>
    </row>
    <row r="18" spans="1:24" ht="12.75">
      <c r="A18" s="29"/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39" t="s">
        <v>20</v>
      </c>
      <c r="T18" s="42">
        <f>O9</f>
        <v>1.328294973090576</v>
      </c>
      <c r="U18" s="42">
        <f t="shared" si="0"/>
        <v>-1.328294973090576</v>
      </c>
      <c r="V18" s="42">
        <f>O10</f>
        <v>1.534409710294286</v>
      </c>
      <c r="W18" s="38"/>
      <c r="X18" s="38"/>
    </row>
    <row r="19" spans="4:24" ht="12.75">
      <c r="D19" s="34"/>
      <c r="O19" s="34"/>
      <c r="R19" s="30"/>
      <c r="S19" s="43" t="s">
        <v>21</v>
      </c>
      <c r="T19" s="44">
        <f>Q9</f>
        <v>1.3969998854918126</v>
      </c>
      <c r="U19" s="42">
        <f t="shared" si="0"/>
        <v>-1.3969998854918126</v>
      </c>
      <c r="V19" s="44">
        <f>Q10</f>
        <v>2.095499828237719</v>
      </c>
      <c r="W19" s="45"/>
      <c r="X19" s="45"/>
    </row>
    <row r="20" spans="1:24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39" t="s">
        <v>22</v>
      </c>
      <c r="T20" s="40">
        <f>C14</f>
        <v>0.7786556738806825</v>
      </c>
      <c r="U20" s="40">
        <f t="shared" si="0"/>
        <v>-0.7786556738806825</v>
      </c>
      <c r="V20" s="40">
        <f>C15</f>
        <v>1.076376960952708</v>
      </c>
      <c r="W20" s="45"/>
      <c r="X20" s="45"/>
    </row>
    <row r="21" spans="19:26" ht="12.75">
      <c r="S21" s="39" t="s">
        <v>23</v>
      </c>
      <c r="T21" s="40">
        <f>E14</f>
        <v>0.3778770182068018</v>
      </c>
      <c r="U21" s="40">
        <f t="shared" si="0"/>
        <v>-0.3778770182068018</v>
      </c>
      <c r="V21" s="40">
        <f>E15</f>
        <v>0.8473605862819191</v>
      </c>
      <c r="W21" s="45"/>
      <c r="X21" s="45"/>
      <c r="Y21" s="31"/>
      <c r="Z21" s="31"/>
    </row>
    <row r="22" spans="19:24" ht="12.75">
      <c r="S22" s="39" t="s">
        <v>24</v>
      </c>
      <c r="T22" s="40">
        <f>G14</f>
        <v>0.11450818733539449</v>
      </c>
      <c r="U22" s="40">
        <f t="shared" si="0"/>
        <v>-0.11450818733539449</v>
      </c>
      <c r="V22" s="40">
        <f>G15</f>
        <v>0.2862704683384862</v>
      </c>
      <c r="W22" s="38"/>
      <c r="X22" s="38"/>
    </row>
    <row r="23" spans="19:24" ht="12.75">
      <c r="S23" s="46" t="s">
        <v>25</v>
      </c>
      <c r="T23" s="40">
        <f>I14</f>
        <v>0</v>
      </c>
      <c r="U23" s="40">
        <f t="shared" si="0"/>
        <v>0</v>
      </c>
      <c r="V23" s="40">
        <f>I15</f>
        <v>0.10305736860185503</v>
      </c>
      <c r="W23" s="38"/>
      <c r="X23" s="38"/>
    </row>
    <row r="24" spans="19:24" ht="12.75">
      <c r="S24" s="46" t="s">
        <v>26</v>
      </c>
      <c r="T24" s="40">
        <f>K14</f>
        <v>0</v>
      </c>
      <c r="U24" s="40">
        <f t="shared" si="0"/>
        <v>0</v>
      </c>
      <c r="V24" s="40">
        <f>K15</f>
        <v>0</v>
      </c>
      <c r="W24" s="38"/>
      <c r="X24" s="38"/>
    </row>
    <row r="25" spans="19:24" ht="12.75">
      <c r="S25" s="38"/>
      <c r="T25" s="38"/>
      <c r="U25" s="38"/>
      <c r="V25" s="38"/>
      <c r="W25" s="38"/>
      <c r="X25" s="38"/>
    </row>
    <row r="26" spans="19:24" ht="12.75">
      <c r="S26" s="38"/>
      <c r="T26" s="38"/>
      <c r="U26" s="38"/>
      <c r="V26" s="38"/>
      <c r="W26" s="38"/>
      <c r="X26" s="38"/>
    </row>
    <row r="27" spans="19:24" ht="12.75">
      <c r="S27" s="38"/>
      <c r="T27" s="38"/>
      <c r="U27" s="38"/>
      <c r="V27" s="38"/>
      <c r="W27" s="38"/>
      <c r="X27" s="38"/>
    </row>
    <row r="29" ht="12.75"/>
    <row r="30" ht="12.75"/>
    <row r="43" spans="6:17" ht="12.75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6:17" ht="12.7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6:17" ht="12.75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6:17" ht="12.75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6:17" ht="12.75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6:17" ht="12.75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6:17" ht="12.75"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  <c r="Q49" s="31"/>
    </row>
    <row r="50" spans="6:17" ht="12.75"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  <c r="Q50" s="31"/>
    </row>
    <row r="51" spans="6:17" ht="12.75"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  <c r="Q51" s="31"/>
    </row>
    <row r="52" spans="6:17" ht="12.75"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  <c r="Q52" s="31"/>
    </row>
    <row r="53" spans="6:17" ht="12.75"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  <c r="Q53" s="31"/>
    </row>
    <row r="54" spans="6:17" ht="12.75"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  <c r="Q54" s="31"/>
    </row>
    <row r="55" spans="6:17" ht="12.75"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  <c r="Q55" s="31"/>
    </row>
    <row r="56" spans="6:17" ht="12.75"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  <c r="Q56" s="31"/>
    </row>
    <row r="57" spans="6:17" ht="12.75"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  <c r="Q57" s="31"/>
    </row>
    <row r="58" spans="6:17" ht="12.75"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  <c r="Q58" s="31"/>
    </row>
    <row r="59" spans="6:17" ht="12.75"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  <c r="Q59" s="31"/>
    </row>
    <row r="60" spans="6:17" ht="12.75"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  <c r="Q60" s="31"/>
    </row>
    <row r="61" spans="6:17" ht="12.75"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  <c r="Q61" s="31"/>
    </row>
    <row r="62" spans="6:17" ht="12.75"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  <c r="Q62" s="31"/>
    </row>
    <row r="63" spans="6:17" ht="12.75"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  <c r="Q63" s="31"/>
    </row>
    <row r="64" spans="6:17" ht="12.75"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  <c r="Q64" s="31"/>
    </row>
    <row r="65" spans="5:17" ht="12.75"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  <c r="Q65" s="31"/>
    </row>
    <row r="66" spans="5:17" ht="12.75">
      <c r="E66" s="31"/>
      <c r="F66" s="35"/>
      <c r="G66" s="36"/>
      <c r="H66" s="37"/>
      <c r="I66" s="37"/>
      <c r="J66" s="37"/>
      <c r="K66" s="31"/>
      <c r="L66" s="31"/>
      <c r="M66" s="31"/>
      <c r="N66" s="31"/>
      <c r="O66" s="31"/>
      <c r="P66" s="31"/>
      <c r="Q66" s="31"/>
    </row>
    <row r="67" spans="5:17" ht="12.75">
      <c r="E67" s="31"/>
      <c r="F67" s="35"/>
      <c r="G67" s="36"/>
      <c r="H67" s="37"/>
      <c r="I67" s="37"/>
      <c r="J67" s="37"/>
      <c r="K67" s="31"/>
      <c r="L67" s="31"/>
      <c r="M67" s="31"/>
      <c r="N67" s="31"/>
      <c r="O67" s="31"/>
      <c r="P67" s="31"/>
      <c r="Q67" s="31"/>
    </row>
    <row r="68" spans="5:17" ht="12.75">
      <c r="E68" s="31"/>
      <c r="F68" s="35"/>
      <c r="G68" s="36"/>
      <c r="H68" s="37"/>
      <c r="I68" s="37"/>
      <c r="J68" s="37"/>
      <c r="K68" s="31"/>
      <c r="L68" s="31"/>
      <c r="M68" s="31"/>
      <c r="N68" s="31"/>
      <c r="O68" s="31"/>
      <c r="P68" s="31"/>
      <c r="Q68" s="31"/>
    </row>
    <row r="69" spans="5:17" ht="12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5:17" ht="12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5:17" ht="12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5:17" ht="12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5:17" ht="12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5:17" ht="12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5:17" ht="12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5:17" ht="12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5:17" ht="12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5:17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5:17" ht="12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5:17" ht="12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5:17" ht="12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5:17" ht="12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5:17" ht="12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5:17" ht="12.75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5:17" ht="12.75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5:17" ht="12.75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5:17" ht="12.75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5:17" ht="12.75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5:17" ht="12.75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5:17" ht="12.75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5:17" ht="12.75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5:17" ht="12.75"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5:17" ht="12.75"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5:17" ht="12.75"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5:17" ht="12.75"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5:17" ht="12.75"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5:17" ht="12.75"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5:17" ht="12.75"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5:17" ht="12.75"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5:17" ht="12.75"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5:17" ht="12.75"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5:17" ht="12.75"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5:17" ht="12.75"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5:17" ht="12.75"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5:17" ht="12.75"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5:17" ht="12.7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5:17" ht="12.75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5:17" ht="12.75"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5:17" ht="12.75"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5:17" ht="12.75"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5:17" ht="12.75"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5:17" ht="12.75"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5:17" ht="12.75"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5:17" ht="12.75"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5:17" ht="12.75"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5:17" ht="12.75"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5:17" ht="12.75"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5:17" ht="12.75"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5:17" ht="12.75"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5:17" ht="12.75"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5:17" ht="12.75"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5:17" ht="12.75"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5:17" ht="12.75"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5:17" ht="12.75"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5:17" ht="12.75"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5:17" ht="12.75"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5:17" ht="12.75"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5:17" ht="12.75"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5:17" ht="12.75"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5:17" ht="12.75"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5:17" ht="12.75"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5:17" ht="12.75"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5:17" ht="12.75"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5:17" ht="12.75"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5:17" ht="12.75"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5:17" ht="12.75"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5:17" ht="12.75"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5:17" ht="12.75"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5:17" ht="12.75"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5:17" ht="12.75"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5:17" ht="12.75"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5:17" ht="12.75"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5:17" ht="12.75"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5:17" ht="12.75"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5:17" ht="12.75"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5:17" ht="12.75"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5:17" ht="12.75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5:17" ht="12.75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5:17" ht="12.75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5:17" ht="12.75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5:17" ht="12.75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5:17" ht="12.75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5:17" ht="12.75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5:17" ht="12.75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5:17" ht="12.75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5:17" ht="12.75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5:17" ht="12.75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5:17" ht="12.75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5:17" ht="12.75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5:17" ht="12.75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5:17" ht="12.75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5:17" ht="12.75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5:17" ht="12.75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5:17" ht="12.75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5:17" ht="12.75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5:17" ht="12.75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5:17" ht="12.75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5:17" ht="12.75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5:17" ht="12.75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5:17" ht="12.75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5:17" ht="12.75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5:17" ht="12.75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5:17" ht="12.75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5:17" ht="12.75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5:17" ht="12.75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5:17" ht="12.75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5:17" ht="12.75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5:17" ht="12.75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5:17" ht="12.75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5:17" ht="12.75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5:17" ht="12.75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5:17" ht="12.75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5:17" ht="12.75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5:17" ht="12.75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5:17" ht="12.75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5:17" ht="12.75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5:17" ht="12.75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5:17" ht="12.75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5:17" ht="12.75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5:17" ht="12.75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5:17" ht="12.75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5:17" ht="12.75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5:17" ht="12.75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5:17" ht="12.75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5:17" ht="12.75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5:17" ht="12.75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5:17" ht="12.75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5:17" ht="12.75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5:17" ht="12.75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5:17" ht="12.75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5:17" ht="12.75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5:17" ht="12.75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5:17" ht="12.75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5:17" ht="12.75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5:17" ht="12.75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5:17" ht="12.75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5:17" ht="12.75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5:17" ht="12.75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2010-05-17T09:12:09Z</cp:lastPrinted>
  <dcterms:created xsi:type="dcterms:W3CDTF">2007-11-19T16:13:37Z</dcterms:created>
  <dcterms:modified xsi:type="dcterms:W3CDTF">2013-06-14T08:14:05Z</dcterms:modified>
  <cp:category/>
  <cp:version/>
  <cp:contentType/>
  <cp:contentStatus/>
</cp:coreProperties>
</file>