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915" activeTab="0"/>
  </bookViews>
  <sheets>
    <sheet name="03.08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<sst xmlns="http://schemas.openxmlformats.org/spreadsheetml/2006/main" count="137" uniqueCount="131">
  <si>
    <t>Temporal</t>
  </si>
  <si>
    <t>Indefinit</t>
  </si>
  <si>
    <t>Agricultura</t>
  </si>
  <si>
    <t>Indústria</t>
  </si>
  <si>
    <t>Construcció</t>
  </si>
  <si>
    <t>Serveis</t>
  </si>
  <si>
    <t>Total</t>
  </si>
  <si>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</si>
  <si>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</si>
  <si>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</si>
  <si>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</si>
  <si>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</si>
  <si>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</si>
  <si>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</si>
  <si>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</si>
  <si>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</si>
  <si>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</si>
  <si>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</si>
  <si>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</si>
  <si>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</si>
  <si>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</si>
  <si>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</si>
  <si>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</si>
  <si>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</si>
  <si>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</si>
  <si>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</si>
  <si>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</si>
  <si>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</si>
  <si>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</si>
  <si>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</si>
  <si>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</si>
  <si>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</si>
  <si>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</si>
  <si>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</si>
  <si>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</si>
  <si>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</si>
  <si>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</si>
  <si>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</si>
  <si>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</si>
  <si>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</si>
  <si>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</si>
  <si>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</si>
  <si>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</si>
  <si>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</si>
  <si>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</si>
  <si>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</si>
  <si>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</si>
  <si>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</si>
  <si>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</si>
  <si>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</si>
  <si>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</si>
  <si>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</si>
  <si>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</si>
  <si>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</si>
  <si>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</si>
  <si>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</si>
  <si>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</si>
  <si>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</si>
  <si>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</si>
  <si>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</si>
  <si>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</si>
  <si>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</si>
  <si>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</si>
  <si>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</si>
  <si>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</si>
  <si>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</si>
  <si>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</si>
  <si>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</si>
  <si>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</si>
  <si>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</si>
  <si>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</si>
  <si>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</si>
  <si>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</si>
  <si>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</si>
  <si>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</si>
  <si>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</si>
  <si>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</si>
  <si>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</si>
  <si>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</si>
  <si>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</si>
  <si>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</si>
  <si>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</si>
  <si>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</si>
  <si>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</si>
  <si>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</si>
  <si>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</si>
  <si>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</si>
  <si>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</si>
  <si>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</si>
  <si>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</si>
  <si>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</si>
  <si>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</si>
  <si>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</si>
  <si>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</si>
  <si>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</si>
  <si>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</si>
  <si>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</si>
  <si>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</si>
  <si>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</si>
  <si>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</si>
  <si>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</si>
  <si>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</si>
  <si>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</si>
  <si>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</si>
  <si>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</si>
  <si>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</si>
  <si>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</si>
  <si>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</si>
  <si>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Font: Generalitat de Catalunya. Departament d'Empresa i Ocupació. Observatori del Treball.</t>
  </si>
  <si>
    <t>03.08.01 Contractació laboral per sectors d'activitat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</si>
  <si>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</si>
  <si>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</si>
  <si>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</si>
  <si>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</si>
  <si>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</si>
  <si>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</si>
  <si>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</si>
  <si>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</si>
  <si>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Gener 2005 - Desembre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</si>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</sst>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 quotePrefix="1">
      <alignment/>
    </xf>
    <xf numFmtId="49" fontId="6" fillId="0" borderId="0" xfId="0" applyNumberFormat="1" applyFont="1" applyAlignment="1" quotePrefix="1">
      <alignment/>
    </xf>
    <xf numFmtId="49" fontId="6" fillId="0" borderId="1" xfId="0" applyNumberFormat="1" applyFont="1" applyBorder="1" applyAlignment="1" quotePrefix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2" borderId="0" xfId="19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2" max="5" width="10.7109375" style="0" customWidth="1"/>
    <col min="6" max="6" width="6.7109375" style="0" customWidth="1"/>
    <col min="7" max="10" width="10.7109375" style="0" customWidth="1"/>
    <col min="11" max="11" width="6.7109375" style="0" customWidth="1"/>
    <col min="12" max="12" width="2.00390625" style="0" customWidth="1"/>
    <col min="13" max="13" width="6.7109375" style="0" customWidth="1"/>
  </cols>
  <sheetData>
    <row r="1" ht="15.75">
      <c r="A1" s="5" t="s">
        <v>109</v>
      </c>
    </row>
    <row r="2" ht="15">
      <c r="A2" s="6" t="s">
        <v>118</v>
      </c>
    </row>
    <row r="3" spans="1:13" ht="12.75">
      <c r="A3" s="1"/>
      <c r="B3" s="25" t="s">
        <v>0</v>
      </c>
      <c r="C3" s="25"/>
      <c r="D3" s="25"/>
      <c r="E3" s="25"/>
      <c r="F3" s="25"/>
      <c r="G3" s="25" t="s">
        <v>1</v>
      </c>
      <c r="H3" s="25"/>
      <c r="I3" s="25"/>
      <c r="J3" s="25"/>
      <c r="K3" s="25"/>
      <c r="L3" s="4"/>
      <c r="M3" s="26" t="s">
        <v>6</v>
      </c>
    </row>
    <row r="4" spans="1:13" ht="12.75">
      <c r="A4" s="7" t="s">
        <v>7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2</v>
      </c>
      <c r="H4" s="26" t="s">
        <v>3</v>
      </c>
      <c r="I4" s="26" t="s">
        <v>4</v>
      </c>
      <c r="J4" s="26" t="s">
        <v>5</v>
      </c>
      <c r="K4" s="26" t="s">
        <v>6</v>
      </c>
      <c r="L4" s="2"/>
      <c r="M4" s="3"/>
    </row>
    <row r="5" spans="1:13" ht="12.75">
      <c r="A5" s="8" t="s">
        <v>8</v>
      </c>
      <c r="B5" s="13">
        <v>3</v>
      </c>
      <c r="C5" s="13">
        <v>260</v>
      </c>
      <c r="D5" s="13">
        <v>429</v>
      </c>
      <c r="E5" s="13">
        <v>3632</v>
      </c>
      <c r="F5" s="14">
        <f>SUM(B5:E5)</f>
        <v>4324</v>
      </c>
      <c r="G5" s="13">
        <v>0</v>
      </c>
      <c r="H5" s="13">
        <v>88</v>
      </c>
      <c r="I5" s="13">
        <v>75</v>
      </c>
      <c r="J5" s="13">
        <v>497</v>
      </c>
      <c r="K5" s="14">
        <f>SUM(G5:J5)</f>
        <v>660</v>
      </c>
      <c r="L5" s="12"/>
      <c r="M5" s="15">
        <f>F5+K5</f>
        <v>4984</v>
      </c>
    </row>
    <row r="6" spans="1:13" ht="12.75">
      <c r="A6" s="8" t="s">
        <v>9</v>
      </c>
      <c r="B6" s="13">
        <v>3</v>
      </c>
      <c r="C6" s="13">
        <v>342</v>
      </c>
      <c r="D6" s="13">
        <v>617</v>
      </c>
      <c r="E6" s="13">
        <v>3562</v>
      </c>
      <c r="F6" s="14">
        <f aca="true" t="shared" si="0" ref="F6:F16">SUM(B6:E6)</f>
        <v>4524</v>
      </c>
      <c r="G6" s="13">
        <v>2</v>
      </c>
      <c r="H6" s="13">
        <v>97</v>
      </c>
      <c r="I6" s="13">
        <v>85</v>
      </c>
      <c r="J6" s="13">
        <v>581</v>
      </c>
      <c r="K6" s="14">
        <f aca="true" t="shared" si="1" ref="K6:K16">SUM(G6:J6)</f>
        <v>765</v>
      </c>
      <c r="L6" s="12"/>
      <c r="M6" s="15">
        <f aca="true" t="shared" si="2" ref="M6:M69">F6+K6</f>
        <v>5289</v>
      </c>
    </row>
    <row r="7" spans="1:13" ht="12.75">
      <c r="A7" s="8" t="s">
        <v>10</v>
      </c>
      <c r="B7" s="13">
        <v>5</v>
      </c>
      <c r="C7" s="13">
        <v>292</v>
      </c>
      <c r="D7" s="13">
        <v>597</v>
      </c>
      <c r="E7" s="13">
        <v>3425</v>
      </c>
      <c r="F7" s="14">
        <f t="shared" si="0"/>
        <v>4319</v>
      </c>
      <c r="G7" s="13">
        <v>1</v>
      </c>
      <c r="H7" s="13">
        <v>112</v>
      </c>
      <c r="I7" s="13">
        <v>88</v>
      </c>
      <c r="J7" s="13">
        <v>609</v>
      </c>
      <c r="K7" s="14">
        <f t="shared" si="1"/>
        <v>810</v>
      </c>
      <c r="L7" s="12"/>
      <c r="M7" s="15">
        <f t="shared" si="2"/>
        <v>5129</v>
      </c>
    </row>
    <row r="8" spans="1:13" ht="12.75">
      <c r="A8" s="8" t="s">
        <v>11</v>
      </c>
      <c r="B8" s="13">
        <v>12</v>
      </c>
      <c r="C8" s="13">
        <v>286</v>
      </c>
      <c r="D8" s="13">
        <v>527</v>
      </c>
      <c r="E8" s="13">
        <v>3368</v>
      </c>
      <c r="F8" s="14">
        <f t="shared" si="0"/>
        <v>4193</v>
      </c>
      <c r="G8" s="13">
        <v>1</v>
      </c>
      <c r="H8" s="13">
        <v>77</v>
      </c>
      <c r="I8" s="13">
        <v>68</v>
      </c>
      <c r="J8" s="13">
        <v>491</v>
      </c>
      <c r="K8" s="14">
        <f t="shared" si="1"/>
        <v>637</v>
      </c>
      <c r="L8" s="12"/>
      <c r="M8" s="15">
        <f t="shared" si="2"/>
        <v>4830</v>
      </c>
    </row>
    <row r="9" spans="1:13" ht="12.75">
      <c r="A9" s="8" t="s">
        <v>12</v>
      </c>
      <c r="B9" s="13">
        <v>3</v>
      </c>
      <c r="C9" s="13">
        <v>323</v>
      </c>
      <c r="D9" s="13">
        <v>649</v>
      </c>
      <c r="E9" s="13">
        <v>3653</v>
      </c>
      <c r="F9" s="14">
        <f t="shared" si="0"/>
        <v>4628</v>
      </c>
      <c r="G9" s="13">
        <v>0</v>
      </c>
      <c r="H9" s="13">
        <v>95</v>
      </c>
      <c r="I9" s="13">
        <v>67</v>
      </c>
      <c r="J9" s="13">
        <v>495</v>
      </c>
      <c r="K9" s="14">
        <f t="shared" si="1"/>
        <v>657</v>
      </c>
      <c r="L9" s="12"/>
      <c r="M9" s="15">
        <f t="shared" si="2"/>
        <v>5285</v>
      </c>
    </row>
    <row r="10" spans="1:13" ht="12.75">
      <c r="A10" s="8" t="s">
        <v>13</v>
      </c>
      <c r="B10" s="13">
        <v>3</v>
      </c>
      <c r="C10" s="13">
        <v>348</v>
      </c>
      <c r="D10" s="13">
        <v>542</v>
      </c>
      <c r="E10" s="13">
        <v>4272</v>
      </c>
      <c r="F10" s="14">
        <f t="shared" si="0"/>
        <v>5165</v>
      </c>
      <c r="G10" s="13">
        <v>1</v>
      </c>
      <c r="H10" s="13">
        <v>75</v>
      </c>
      <c r="I10" s="13">
        <v>77</v>
      </c>
      <c r="J10" s="13">
        <v>451</v>
      </c>
      <c r="K10" s="14">
        <f t="shared" si="1"/>
        <v>604</v>
      </c>
      <c r="L10" s="12"/>
      <c r="M10" s="15">
        <f t="shared" si="2"/>
        <v>5769</v>
      </c>
    </row>
    <row r="11" spans="1:13" ht="12.75">
      <c r="A11" s="8" t="s">
        <v>14</v>
      </c>
      <c r="B11" s="13">
        <v>1</v>
      </c>
      <c r="C11" s="13">
        <v>318</v>
      </c>
      <c r="D11" s="13">
        <v>453</v>
      </c>
      <c r="E11" s="13">
        <v>4464</v>
      </c>
      <c r="F11" s="14">
        <f t="shared" si="0"/>
        <v>5236</v>
      </c>
      <c r="G11" s="13">
        <v>0</v>
      </c>
      <c r="H11" s="13">
        <v>83</v>
      </c>
      <c r="I11" s="13">
        <v>57</v>
      </c>
      <c r="J11" s="13">
        <v>461</v>
      </c>
      <c r="K11" s="14">
        <f t="shared" si="1"/>
        <v>601</v>
      </c>
      <c r="L11" s="12"/>
      <c r="M11" s="15">
        <f t="shared" si="2"/>
        <v>5837</v>
      </c>
    </row>
    <row r="12" spans="1:13" ht="12.75">
      <c r="A12" s="8" t="s">
        <v>15</v>
      </c>
      <c r="B12" s="13">
        <v>2</v>
      </c>
      <c r="C12" s="13">
        <v>135</v>
      </c>
      <c r="D12" s="13">
        <v>301</v>
      </c>
      <c r="E12" s="13">
        <v>3742</v>
      </c>
      <c r="F12" s="14">
        <f t="shared" si="0"/>
        <v>4180</v>
      </c>
      <c r="G12" s="13">
        <v>0</v>
      </c>
      <c r="H12" s="13">
        <v>36</v>
      </c>
      <c r="I12" s="13">
        <v>38</v>
      </c>
      <c r="J12" s="13">
        <v>386</v>
      </c>
      <c r="K12" s="14">
        <f t="shared" si="1"/>
        <v>460</v>
      </c>
      <c r="L12" s="12"/>
      <c r="M12" s="15">
        <f t="shared" si="2"/>
        <v>4640</v>
      </c>
    </row>
    <row r="13" spans="1:13" ht="12.75">
      <c r="A13" s="8" t="s">
        <v>16</v>
      </c>
      <c r="B13" s="13">
        <v>1</v>
      </c>
      <c r="C13" s="13">
        <v>393</v>
      </c>
      <c r="D13" s="13">
        <v>732</v>
      </c>
      <c r="E13" s="13">
        <v>3985</v>
      </c>
      <c r="F13" s="14">
        <f t="shared" si="0"/>
        <v>5111</v>
      </c>
      <c r="G13" s="13">
        <v>3</v>
      </c>
      <c r="H13" s="13">
        <v>78</v>
      </c>
      <c r="I13" s="13">
        <v>66</v>
      </c>
      <c r="J13" s="13">
        <v>615</v>
      </c>
      <c r="K13" s="14">
        <f t="shared" si="1"/>
        <v>762</v>
      </c>
      <c r="L13" s="12"/>
      <c r="M13" s="15">
        <f t="shared" si="2"/>
        <v>5873</v>
      </c>
    </row>
    <row r="14" spans="1:13" ht="12.75">
      <c r="A14" s="8" t="s">
        <v>17</v>
      </c>
      <c r="B14" s="13">
        <v>0</v>
      </c>
      <c r="C14" s="13">
        <v>392</v>
      </c>
      <c r="D14" s="13">
        <v>655</v>
      </c>
      <c r="E14" s="13">
        <v>5073</v>
      </c>
      <c r="F14" s="14">
        <f t="shared" si="0"/>
        <v>6120</v>
      </c>
      <c r="G14" s="13">
        <v>0</v>
      </c>
      <c r="H14" s="13">
        <v>87</v>
      </c>
      <c r="I14" s="13">
        <v>76</v>
      </c>
      <c r="J14" s="13">
        <v>780</v>
      </c>
      <c r="K14" s="14">
        <f t="shared" si="1"/>
        <v>943</v>
      </c>
      <c r="L14" s="12"/>
      <c r="M14" s="15">
        <f t="shared" si="2"/>
        <v>7063</v>
      </c>
    </row>
    <row r="15" spans="1:13" ht="12.75">
      <c r="A15" s="8" t="s">
        <v>18</v>
      </c>
      <c r="B15" s="13">
        <v>3</v>
      </c>
      <c r="C15" s="13">
        <v>283</v>
      </c>
      <c r="D15" s="13">
        <v>577</v>
      </c>
      <c r="E15" s="13">
        <v>4231</v>
      </c>
      <c r="F15" s="14">
        <f t="shared" si="0"/>
        <v>5094</v>
      </c>
      <c r="G15" s="13">
        <v>1</v>
      </c>
      <c r="H15" s="13">
        <v>75</v>
      </c>
      <c r="I15" s="13">
        <v>81</v>
      </c>
      <c r="J15" s="13">
        <v>706</v>
      </c>
      <c r="K15" s="14">
        <f t="shared" si="1"/>
        <v>863</v>
      </c>
      <c r="L15" s="12"/>
      <c r="M15" s="15">
        <f t="shared" si="2"/>
        <v>5957</v>
      </c>
    </row>
    <row r="16" spans="1:13" ht="12.75">
      <c r="A16" s="8" t="s">
        <v>19</v>
      </c>
      <c r="B16" s="13">
        <v>3</v>
      </c>
      <c r="C16" s="13">
        <v>220</v>
      </c>
      <c r="D16" s="13">
        <v>298</v>
      </c>
      <c r="E16" s="13">
        <v>3413</v>
      </c>
      <c r="F16" s="14">
        <f t="shared" si="0"/>
        <v>3934</v>
      </c>
      <c r="G16" s="13">
        <v>1</v>
      </c>
      <c r="H16" s="13">
        <v>49</v>
      </c>
      <c r="I16" s="13">
        <v>44</v>
      </c>
      <c r="J16" s="13">
        <v>454</v>
      </c>
      <c r="K16" s="14">
        <f t="shared" si="1"/>
        <v>548</v>
      </c>
      <c r="L16" s="12"/>
      <c r="M16" s="15">
        <f t="shared" si="2"/>
        <v>4482</v>
      </c>
    </row>
    <row r="17" spans="1:13" ht="12.75">
      <c r="A17" s="8" t="s">
        <v>20</v>
      </c>
      <c r="B17" s="13">
        <v>0</v>
      </c>
      <c r="C17" s="13">
        <v>333</v>
      </c>
      <c r="D17" s="13">
        <v>598</v>
      </c>
      <c r="E17" s="13">
        <v>3987</v>
      </c>
      <c r="F17" s="14">
        <f>SUM(B17:E17)</f>
        <v>4918</v>
      </c>
      <c r="G17" s="13">
        <v>0</v>
      </c>
      <c r="H17" s="13">
        <v>133</v>
      </c>
      <c r="I17" s="13">
        <v>88</v>
      </c>
      <c r="J17" s="13">
        <v>761</v>
      </c>
      <c r="K17" s="14">
        <f>SUM(G17:J17)</f>
        <v>982</v>
      </c>
      <c r="L17" s="12"/>
      <c r="M17" s="15">
        <f t="shared" si="2"/>
        <v>5900</v>
      </c>
    </row>
    <row r="18" spans="1:13" ht="12.75">
      <c r="A18" s="8" t="s">
        <v>21</v>
      </c>
      <c r="B18" s="13">
        <v>2</v>
      </c>
      <c r="C18" s="13">
        <v>271</v>
      </c>
      <c r="D18" s="13">
        <v>608</v>
      </c>
      <c r="E18" s="13">
        <v>3363</v>
      </c>
      <c r="F18" s="14">
        <f aca="true" t="shared" si="3" ref="F18:F28">SUM(B18:E18)</f>
        <v>4244</v>
      </c>
      <c r="G18" s="13">
        <v>1</v>
      </c>
      <c r="H18" s="13">
        <v>122</v>
      </c>
      <c r="I18" s="13">
        <v>93</v>
      </c>
      <c r="J18" s="13">
        <v>695</v>
      </c>
      <c r="K18" s="14">
        <f aca="true" t="shared" si="4" ref="K18:K28">SUM(G18:J18)</f>
        <v>911</v>
      </c>
      <c r="L18" s="12"/>
      <c r="M18" s="15">
        <f t="shared" si="2"/>
        <v>5155</v>
      </c>
    </row>
    <row r="19" spans="1:13" ht="12.75">
      <c r="A19" s="8" t="s">
        <v>22</v>
      </c>
      <c r="B19" s="13">
        <v>1</v>
      </c>
      <c r="C19" s="13">
        <v>356</v>
      </c>
      <c r="D19" s="13">
        <v>691</v>
      </c>
      <c r="E19" s="13">
        <v>4140</v>
      </c>
      <c r="F19" s="14">
        <f t="shared" si="3"/>
        <v>5188</v>
      </c>
      <c r="G19" s="13">
        <v>0</v>
      </c>
      <c r="H19" s="13">
        <v>113</v>
      </c>
      <c r="I19" s="13">
        <v>117</v>
      </c>
      <c r="J19" s="13">
        <v>837</v>
      </c>
      <c r="K19" s="14">
        <f t="shared" si="4"/>
        <v>1067</v>
      </c>
      <c r="L19" s="12"/>
      <c r="M19" s="15">
        <f t="shared" si="2"/>
        <v>6255</v>
      </c>
    </row>
    <row r="20" spans="1:13" ht="12.75">
      <c r="A20" s="8" t="s">
        <v>23</v>
      </c>
      <c r="B20" s="13">
        <v>1</v>
      </c>
      <c r="C20" s="13">
        <v>285</v>
      </c>
      <c r="D20" s="13">
        <v>461</v>
      </c>
      <c r="E20" s="13">
        <v>3363</v>
      </c>
      <c r="F20" s="14">
        <f t="shared" si="3"/>
        <v>4110</v>
      </c>
      <c r="G20" s="13">
        <v>1</v>
      </c>
      <c r="H20" s="13">
        <v>83</v>
      </c>
      <c r="I20" s="13">
        <v>81</v>
      </c>
      <c r="J20" s="13">
        <v>597</v>
      </c>
      <c r="K20" s="14">
        <f t="shared" si="4"/>
        <v>762</v>
      </c>
      <c r="L20" s="12"/>
      <c r="M20" s="15">
        <f t="shared" si="2"/>
        <v>4872</v>
      </c>
    </row>
    <row r="21" spans="1:13" ht="12.75">
      <c r="A21" s="8" t="s">
        <v>24</v>
      </c>
      <c r="B21" s="13">
        <v>1</v>
      </c>
      <c r="C21" s="13">
        <v>326</v>
      </c>
      <c r="D21" s="13">
        <v>616</v>
      </c>
      <c r="E21" s="13">
        <v>4057</v>
      </c>
      <c r="F21" s="14">
        <f t="shared" si="3"/>
        <v>5000</v>
      </c>
      <c r="G21" s="13">
        <v>1</v>
      </c>
      <c r="H21" s="13">
        <v>95</v>
      </c>
      <c r="I21" s="13">
        <v>99</v>
      </c>
      <c r="J21" s="13">
        <v>729</v>
      </c>
      <c r="K21" s="14">
        <f t="shared" si="4"/>
        <v>924</v>
      </c>
      <c r="L21" s="12"/>
      <c r="M21" s="15">
        <f t="shared" si="2"/>
        <v>5924</v>
      </c>
    </row>
    <row r="22" spans="1:13" ht="12.75">
      <c r="A22" s="8" t="s">
        <v>25</v>
      </c>
      <c r="B22" s="13">
        <v>0</v>
      </c>
      <c r="C22" s="13">
        <v>265</v>
      </c>
      <c r="D22" s="13">
        <v>529</v>
      </c>
      <c r="E22" s="13">
        <v>4146</v>
      </c>
      <c r="F22" s="14">
        <f t="shared" si="3"/>
        <v>4940</v>
      </c>
      <c r="G22" s="13">
        <v>0</v>
      </c>
      <c r="H22" s="13">
        <v>108</v>
      </c>
      <c r="I22" s="13">
        <v>104</v>
      </c>
      <c r="J22" s="13">
        <v>713</v>
      </c>
      <c r="K22" s="14">
        <f t="shared" si="4"/>
        <v>925</v>
      </c>
      <c r="L22" s="12"/>
      <c r="M22" s="15">
        <f t="shared" si="2"/>
        <v>5865</v>
      </c>
    </row>
    <row r="23" spans="1:13" ht="12.75">
      <c r="A23" s="8" t="s">
        <v>26</v>
      </c>
      <c r="B23" s="13">
        <v>1</v>
      </c>
      <c r="C23" s="13">
        <v>222</v>
      </c>
      <c r="D23" s="13">
        <v>452</v>
      </c>
      <c r="E23" s="13">
        <v>3957</v>
      </c>
      <c r="F23" s="14">
        <f t="shared" si="3"/>
        <v>4632</v>
      </c>
      <c r="G23" s="13">
        <v>0</v>
      </c>
      <c r="H23" s="13">
        <v>96</v>
      </c>
      <c r="I23" s="13">
        <v>101</v>
      </c>
      <c r="J23" s="13">
        <v>642</v>
      </c>
      <c r="K23" s="14">
        <f t="shared" si="4"/>
        <v>839</v>
      </c>
      <c r="L23" s="12"/>
      <c r="M23" s="15">
        <f t="shared" si="2"/>
        <v>5471</v>
      </c>
    </row>
    <row r="24" spans="1:13" ht="12.75">
      <c r="A24" s="8" t="s">
        <v>27</v>
      </c>
      <c r="B24" s="13">
        <v>0</v>
      </c>
      <c r="C24" s="13">
        <v>125</v>
      </c>
      <c r="D24" s="13">
        <v>288</v>
      </c>
      <c r="E24" s="13">
        <v>3859</v>
      </c>
      <c r="F24" s="14">
        <f t="shared" si="3"/>
        <v>4272</v>
      </c>
      <c r="G24" s="13">
        <v>0</v>
      </c>
      <c r="H24" s="13">
        <v>66</v>
      </c>
      <c r="I24" s="13">
        <v>56</v>
      </c>
      <c r="J24" s="13">
        <v>499</v>
      </c>
      <c r="K24" s="14">
        <f t="shared" si="4"/>
        <v>621</v>
      </c>
      <c r="L24" s="12"/>
      <c r="M24" s="15">
        <f t="shared" si="2"/>
        <v>4893</v>
      </c>
    </row>
    <row r="25" spans="1:13" ht="12.75">
      <c r="A25" s="8" t="s">
        <v>28</v>
      </c>
      <c r="B25" s="13">
        <v>0</v>
      </c>
      <c r="C25" s="13">
        <v>338</v>
      </c>
      <c r="D25" s="13">
        <v>593</v>
      </c>
      <c r="E25" s="13">
        <v>3795</v>
      </c>
      <c r="F25" s="14">
        <f t="shared" si="3"/>
        <v>4726</v>
      </c>
      <c r="G25" s="13">
        <v>1</v>
      </c>
      <c r="H25" s="13">
        <v>111</v>
      </c>
      <c r="I25" s="13">
        <v>79</v>
      </c>
      <c r="J25" s="13">
        <v>697</v>
      </c>
      <c r="K25" s="14">
        <f t="shared" si="4"/>
        <v>888</v>
      </c>
      <c r="L25" s="12"/>
      <c r="M25" s="15">
        <f t="shared" si="2"/>
        <v>5614</v>
      </c>
    </row>
    <row r="26" spans="1:13" ht="12.75">
      <c r="A26" s="8" t="s">
        <v>29</v>
      </c>
      <c r="B26" s="13">
        <v>1</v>
      </c>
      <c r="C26" s="13">
        <v>337</v>
      </c>
      <c r="D26" s="13">
        <v>603</v>
      </c>
      <c r="E26" s="13">
        <v>4640</v>
      </c>
      <c r="F26" s="14">
        <f>SUM(B26:E26)</f>
        <v>5581</v>
      </c>
      <c r="G26" s="13">
        <v>0</v>
      </c>
      <c r="H26" s="13">
        <v>142</v>
      </c>
      <c r="I26" s="13">
        <v>115</v>
      </c>
      <c r="J26" s="13">
        <v>828</v>
      </c>
      <c r="K26" s="14">
        <f>SUM(G26:J26)</f>
        <v>1085</v>
      </c>
      <c r="L26" s="12"/>
      <c r="M26" s="15">
        <f t="shared" si="2"/>
        <v>6666</v>
      </c>
    </row>
    <row r="27" spans="1:13" ht="12.75">
      <c r="A27" s="8" t="s">
        <v>30</v>
      </c>
      <c r="B27" s="13">
        <v>2</v>
      </c>
      <c r="C27" s="13">
        <v>325</v>
      </c>
      <c r="D27" s="13">
        <v>756</v>
      </c>
      <c r="E27" s="13">
        <v>4626</v>
      </c>
      <c r="F27" s="14">
        <f t="shared" si="3"/>
        <v>5709</v>
      </c>
      <c r="G27" s="13">
        <v>2</v>
      </c>
      <c r="H27" s="13">
        <v>135</v>
      </c>
      <c r="I27" s="13">
        <v>167</v>
      </c>
      <c r="J27" s="13">
        <v>1130</v>
      </c>
      <c r="K27" s="14">
        <f t="shared" si="4"/>
        <v>1434</v>
      </c>
      <c r="L27" s="12"/>
      <c r="M27" s="15">
        <f t="shared" si="2"/>
        <v>7143</v>
      </c>
    </row>
    <row r="28" spans="1:13" ht="12.75">
      <c r="A28" s="8" t="s">
        <v>31</v>
      </c>
      <c r="B28" s="13">
        <v>1</v>
      </c>
      <c r="C28" s="13">
        <v>170</v>
      </c>
      <c r="D28" s="13">
        <v>265</v>
      </c>
      <c r="E28" s="13">
        <v>3607</v>
      </c>
      <c r="F28" s="14">
        <f t="shared" si="3"/>
        <v>4043</v>
      </c>
      <c r="G28" s="13">
        <v>2</v>
      </c>
      <c r="H28" s="13">
        <v>105</v>
      </c>
      <c r="I28" s="13">
        <v>97</v>
      </c>
      <c r="J28" s="13">
        <v>674</v>
      </c>
      <c r="K28" s="14">
        <f t="shared" si="4"/>
        <v>878</v>
      </c>
      <c r="L28" s="12"/>
      <c r="M28" s="15">
        <f t="shared" si="2"/>
        <v>4921</v>
      </c>
    </row>
    <row r="29" spans="1:13" ht="12.75">
      <c r="A29" s="9" t="s">
        <v>32</v>
      </c>
      <c r="B29" s="13">
        <v>2</v>
      </c>
      <c r="C29" s="13">
        <v>264</v>
      </c>
      <c r="D29" s="13">
        <v>521</v>
      </c>
      <c r="E29" s="13">
        <v>4288</v>
      </c>
      <c r="F29" s="14">
        <f>SUM(B29:E29)</f>
        <v>5075</v>
      </c>
      <c r="G29" s="13">
        <v>0</v>
      </c>
      <c r="H29" s="13">
        <v>127</v>
      </c>
      <c r="I29" s="13">
        <v>123</v>
      </c>
      <c r="J29" s="13">
        <v>1137</v>
      </c>
      <c r="K29" s="14">
        <f>SUM(G29:J29)</f>
        <v>1387</v>
      </c>
      <c r="L29" s="12"/>
      <c r="M29" s="15">
        <f t="shared" si="2"/>
        <v>6462</v>
      </c>
    </row>
    <row r="30" spans="1:13" ht="12.75">
      <c r="A30" s="9" t="s">
        <v>33</v>
      </c>
      <c r="B30" s="13">
        <v>4</v>
      </c>
      <c r="C30" s="13">
        <v>321</v>
      </c>
      <c r="D30" s="13">
        <v>584</v>
      </c>
      <c r="E30" s="13">
        <v>3595</v>
      </c>
      <c r="F30" s="14">
        <f aca="true" t="shared" si="5" ref="F30:F40">SUM(B30:E30)</f>
        <v>4504</v>
      </c>
      <c r="G30" s="13">
        <v>2</v>
      </c>
      <c r="H30" s="13">
        <v>132</v>
      </c>
      <c r="I30" s="13">
        <v>166</v>
      </c>
      <c r="J30" s="13">
        <v>875</v>
      </c>
      <c r="K30" s="14">
        <f aca="true" t="shared" si="6" ref="K30:K40">SUM(G30:J30)</f>
        <v>1175</v>
      </c>
      <c r="L30" s="12"/>
      <c r="M30" s="15">
        <f t="shared" si="2"/>
        <v>5679</v>
      </c>
    </row>
    <row r="31" spans="1:13" ht="12.75">
      <c r="A31" s="9" t="s">
        <v>34</v>
      </c>
      <c r="B31" s="13">
        <v>3</v>
      </c>
      <c r="C31" s="13">
        <v>306</v>
      </c>
      <c r="D31" s="13">
        <v>776</v>
      </c>
      <c r="E31" s="13">
        <v>4263</v>
      </c>
      <c r="F31" s="14">
        <f t="shared" si="5"/>
        <v>5348</v>
      </c>
      <c r="G31" s="13">
        <v>0</v>
      </c>
      <c r="H31" s="13">
        <v>162</v>
      </c>
      <c r="I31" s="13">
        <v>140</v>
      </c>
      <c r="J31" s="13">
        <v>1138</v>
      </c>
      <c r="K31" s="14">
        <f t="shared" si="6"/>
        <v>1440</v>
      </c>
      <c r="L31" s="12"/>
      <c r="M31" s="15">
        <f t="shared" si="2"/>
        <v>6788</v>
      </c>
    </row>
    <row r="32" spans="1:13" ht="12.75">
      <c r="A32" s="9" t="s">
        <v>35</v>
      </c>
      <c r="B32" s="13">
        <v>0</v>
      </c>
      <c r="C32" s="13">
        <v>239</v>
      </c>
      <c r="D32" s="13">
        <v>452</v>
      </c>
      <c r="E32" s="13">
        <v>3283</v>
      </c>
      <c r="F32" s="14">
        <f t="shared" si="5"/>
        <v>3974</v>
      </c>
      <c r="G32" s="13">
        <v>2</v>
      </c>
      <c r="H32" s="13">
        <v>86</v>
      </c>
      <c r="I32" s="13">
        <v>111</v>
      </c>
      <c r="J32" s="13">
        <v>709</v>
      </c>
      <c r="K32" s="14">
        <f t="shared" si="6"/>
        <v>908</v>
      </c>
      <c r="L32" s="12"/>
      <c r="M32" s="15">
        <f t="shared" si="2"/>
        <v>4882</v>
      </c>
    </row>
    <row r="33" spans="1:13" ht="12.75">
      <c r="A33" s="9" t="s">
        <v>36</v>
      </c>
      <c r="B33" s="13">
        <v>10</v>
      </c>
      <c r="C33" s="13">
        <v>253</v>
      </c>
      <c r="D33" s="13">
        <v>593</v>
      </c>
      <c r="E33" s="13">
        <v>4118</v>
      </c>
      <c r="F33" s="14">
        <f t="shared" si="5"/>
        <v>4974</v>
      </c>
      <c r="G33" s="13">
        <v>2</v>
      </c>
      <c r="H33" s="13">
        <v>106</v>
      </c>
      <c r="I33" s="13">
        <v>110</v>
      </c>
      <c r="J33" s="13">
        <v>783</v>
      </c>
      <c r="K33" s="14">
        <f t="shared" si="6"/>
        <v>1001</v>
      </c>
      <c r="L33" s="12"/>
      <c r="M33" s="15">
        <f t="shared" si="2"/>
        <v>5975</v>
      </c>
    </row>
    <row r="34" spans="1:13" ht="12.75">
      <c r="A34" s="9" t="s">
        <v>37</v>
      </c>
      <c r="B34" s="13">
        <v>4</v>
      </c>
      <c r="C34" s="13">
        <v>247</v>
      </c>
      <c r="D34" s="13">
        <v>503</v>
      </c>
      <c r="E34" s="13">
        <v>4296</v>
      </c>
      <c r="F34" s="14">
        <f t="shared" si="5"/>
        <v>5050</v>
      </c>
      <c r="G34" s="13">
        <v>1</v>
      </c>
      <c r="H34" s="13">
        <v>83</v>
      </c>
      <c r="I34" s="13">
        <v>98</v>
      </c>
      <c r="J34" s="13">
        <v>777</v>
      </c>
      <c r="K34" s="14">
        <f t="shared" si="6"/>
        <v>959</v>
      </c>
      <c r="L34" s="12"/>
      <c r="M34" s="15">
        <f t="shared" si="2"/>
        <v>6009</v>
      </c>
    </row>
    <row r="35" spans="1:13" ht="12.75">
      <c r="A35" s="9" t="s">
        <v>38</v>
      </c>
      <c r="B35" s="13">
        <v>3</v>
      </c>
      <c r="C35" s="13">
        <v>219</v>
      </c>
      <c r="D35" s="13">
        <v>411</v>
      </c>
      <c r="E35" s="13">
        <v>4874</v>
      </c>
      <c r="F35" s="14">
        <f t="shared" si="5"/>
        <v>5507</v>
      </c>
      <c r="G35" s="13">
        <v>5</v>
      </c>
      <c r="H35" s="13">
        <v>88</v>
      </c>
      <c r="I35" s="13">
        <v>63</v>
      </c>
      <c r="J35" s="13">
        <v>724</v>
      </c>
      <c r="K35" s="14">
        <f t="shared" si="6"/>
        <v>880</v>
      </c>
      <c r="L35" s="12"/>
      <c r="M35" s="15">
        <f t="shared" si="2"/>
        <v>6387</v>
      </c>
    </row>
    <row r="36" spans="1:13" ht="12.75">
      <c r="A36" s="9" t="s">
        <v>39</v>
      </c>
      <c r="B36" s="13">
        <v>3</v>
      </c>
      <c r="C36" s="13">
        <v>107</v>
      </c>
      <c r="D36" s="13">
        <v>293</v>
      </c>
      <c r="E36" s="13">
        <v>2921</v>
      </c>
      <c r="F36" s="14">
        <f t="shared" si="5"/>
        <v>3324</v>
      </c>
      <c r="G36" s="13">
        <v>0</v>
      </c>
      <c r="H36" s="13">
        <v>44</v>
      </c>
      <c r="I36" s="13">
        <v>42</v>
      </c>
      <c r="J36" s="13">
        <v>439</v>
      </c>
      <c r="K36" s="14">
        <f t="shared" si="6"/>
        <v>525</v>
      </c>
      <c r="L36" s="12"/>
      <c r="M36" s="15">
        <f t="shared" si="2"/>
        <v>3849</v>
      </c>
    </row>
    <row r="37" spans="1:13" ht="12.75">
      <c r="A37" s="9" t="s">
        <v>40</v>
      </c>
      <c r="B37" s="13">
        <v>8</v>
      </c>
      <c r="C37" s="13">
        <v>259</v>
      </c>
      <c r="D37" s="13">
        <v>577</v>
      </c>
      <c r="E37" s="13">
        <v>3968</v>
      </c>
      <c r="F37" s="14">
        <f t="shared" si="5"/>
        <v>4812</v>
      </c>
      <c r="G37" s="13">
        <v>0</v>
      </c>
      <c r="H37" s="13">
        <v>111</v>
      </c>
      <c r="I37" s="13">
        <v>91</v>
      </c>
      <c r="J37" s="13">
        <v>791</v>
      </c>
      <c r="K37" s="14">
        <f t="shared" si="6"/>
        <v>993</v>
      </c>
      <c r="L37" s="12"/>
      <c r="M37" s="15">
        <f t="shared" si="2"/>
        <v>5805</v>
      </c>
    </row>
    <row r="38" spans="1:13" ht="12.75">
      <c r="A38" s="9" t="s">
        <v>41</v>
      </c>
      <c r="B38" s="13">
        <v>7</v>
      </c>
      <c r="C38" s="13">
        <v>320</v>
      </c>
      <c r="D38" s="13">
        <v>619</v>
      </c>
      <c r="E38" s="13">
        <v>4778</v>
      </c>
      <c r="F38" s="14">
        <f>SUM(B38:E38)</f>
        <v>5724</v>
      </c>
      <c r="G38" s="13">
        <v>0</v>
      </c>
      <c r="H38" s="13">
        <v>136</v>
      </c>
      <c r="I38" s="13">
        <v>102</v>
      </c>
      <c r="J38" s="13">
        <v>1181</v>
      </c>
      <c r="K38" s="14">
        <f>SUM(G38:J38)</f>
        <v>1419</v>
      </c>
      <c r="L38" s="12"/>
      <c r="M38" s="15">
        <f t="shared" si="2"/>
        <v>7143</v>
      </c>
    </row>
    <row r="39" spans="1:13" ht="12.75">
      <c r="A39" s="9" t="s">
        <v>42</v>
      </c>
      <c r="B39" s="13">
        <v>6</v>
      </c>
      <c r="C39" s="13">
        <v>254</v>
      </c>
      <c r="D39" s="13">
        <v>617</v>
      </c>
      <c r="E39" s="13">
        <v>3692</v>
      </c>
      <c r="F39" s="14">
        <f t="shared" si="5"/>
        <v>4569</v>
      </c>
      <c r="G39" s="13">
        <v>0</v>
      </c>
      <c r="H39" s="13">
        <v>91</v>
      </c>
      <c r="I39" s="13">
        <v>98</v>
      </c>
      <c r="J39" s="13">
        <v>943</v>
      </c>
      <c r="K39" s="14">
        <f t="shared" si="6"/>
        <v>1132</v>
      </c>
      <c r="L39" s="12"/>
      <c r="M39" s="15">
        <f t="shared" si="2"/>
        <v>5701</v>
      </c>
    </row>
    <row r="40" spans="1:13" ht="12.75">
      <c r="A40" s="9" t="s">
        <v>43</v>
      </c>
      <c r="B40" s="13">
        <v>3</v>
      </c>
      <c r="C40" s="13">
        <v>135</v>
      </c>
      <c r="D40" s="13">
        <v>243</v>
      </c>
      <c r="E40" s="13">
        <v>3131</v>
      </c>
      <c r="F40" s="14">
        <f t="shared" si="5"/>
        <v>3512</v>
      </c>
      <c r="G40" s="13">
        <v>0</v>
      </c>
      <c r="H40" s="13">
        <v>63</v>
      </c>
      <c r="I40" s="13">
        <v>80</v>
      </c>
      <c r="J40" s="13">
        <v>624</v>
      </c>
      <c r="K40" s="14">
        <f t="shared" si="6"/>
        <v>767</v>
      </c>
      <c r="L40" s="12"/>
      <c r="M40" s="15">
        <f t="shared" si="2"/>
        <v>4279</v>
      </c>
    </row>
    <row r="41" spans="1:13" ht="12.75">
      <c r="A41" s="8" t="s">
        <v>44</v>
      </c>
      <c r="B41" s="13">
        <v>2</v>
      </c>
      <c r="C41" s="13">
        <v>231</v>
      </c>
      <c r="D41" s="13">
        <v>513</v>
      </c>
      <c r="E41" s="13">
        <v>3712</v>
      </c>
      <c r="F41" s="14">
        <f>SUM(B41:E41)</f>
        <v>4458</v>
      </c>
      <c r="G41" s="13">
        <v>2</v>
      </c>
      <c r="H41" s="13">
        <v>104</v>
      </c>
      <c r="I41" s="13">
        <v>70</v>
      </c>
      <c r="J41" s="13">
        <v>788</v>
      </c>
      <c r="K41" s="14">
        <f>SUM(G41:J41)</f>
        <v>964</v>
      </c>
      <c r="L41" s="12"/>
      <c r="M41" s="15">
        <f t="shared" si="2"/>
        <v>5422</v>
      </c>
    </row>
    <row r="42" spans="1:13" ht="12.75">
      <c r="A42" s="8" t="s">
        <v>45</v>
      </c>
      <c r="B42" s="13">
        <v>2</v>
      </c>
      <c r="C42" s="13">
        <v>236</v>
      </c>
      <c r="D42" s="13">
        <v>407</v>
      </c>
      <c r="E42" s="13">
        <v>2623</v>
      </c>
      <c r="F42" s="14">
        <f aca="true" t="shared" si="7" ref="F42:F52">SUM(B42:E42)</f>
        <v>3268</v>
      </c>
      <c r="G42" s="13">
        <v>2</v>
      </c>
      <c r="H42" s="13">
        <v>110</v>
      </c>
      <c r="I42" s="13">
        <v>114</v>
      </c>
      <c r="J42" s="13">
        <v>645</v>
      </c>
      <c r="K42" s="14">
        <f aca="true" t="shared" si="8" ref="K42:K52">SUM(G42:J42)</f>
        <v>871</v>
      </c>
      <c r="L42" s="12"/>
      <c r="M42" s="15">
        <f t="shared" si="2"/>
        <v>4139</v>
      </c>
    </row>
    <row r="43" spans="1:13" ht="12.75">
      <c r="A43" s="8" t="s">
        <v>46</v>
      </c>
      <c r="B43" s="13">
        <v>1</v>
      </c>
      <c r="C43" s="13">
        <v>197</v>
      </c>
      <c r="D43" s="13">
        <v>375</v>
      </c>
      <c r="E43" s="13">
        <v>2317</v>
      </c>
      <c r="F43" s="14">
        <f t="shared" si="7"/>
        <v>2890</v>
      </c>
      <c r="G43" s="13">
        <v>0</v>
      </c>
      <c r="H43" s="13">
        <v>77</v>
      </c>
      <c r="I43" s="13">
        <v>91</v>
      </c>
      <c r="J43" s="13">
        <v>613</v>
      </c>
      <c r="K43" s="14">
        <f t="shared" si="8"/>
        <v>781</v>
      </c>
      <c r="L43" s="12"/>
      <c r="M43" s="15">
        <f t="shared" si="2"/>
        <v>3671</v>
      </c>
    </row>
    <row r="44" spans="1:13" ht="12.75">
      <c r="A44" s="8" t="s">
        <v>47</v>
      </c>
      <c r="B44" s="13">
        <v>1</v>
      </c>
      <c r="C44" s="13">
        <v>193</v>
      </c>
      <c r="D44" s="13">
        <v>404</v>
      </c>
      <c r="E44" s="13">
        <v>2473</v>
      </c>
      <c r="F44" s="14">
        <f t="shared" si="7"/>
        <v>3071</v>
      </c>
      <c r="G44" s="13">
        <v>1</v>
      </c>
      <c r="H44" s="13">
        <v>98</v>
      </c>
      <c r="I44" s="13">
        <v>70</v>
      </c>
      <c r="J44" s="13">
        <v>694</v>
      </c>
      <c r="K44" s="14">
        <f t="shared" si="8"/>
        <v>863</v>
      </c>
      <c r="L44" s="12"/>
      <c r="M44" s="15">
        <f t="shared" si="2"/>
        <v>3934</v>
      </c>
    </row>
    <row r="45" spans="1:13" ht="12.75">
      <c r="A45" s="8" t="s">
        <v>48</v>
      </c>
      <c r="B45" s="13">
        <v>1</v>
      </c>
      <c r="C45" s="13">
        <v>186</v>
      </c>
      <c r="D45" s="13">
        <v>368</v>
      </c>
      <c r="E45" s="13">
        <v>2081</v>
      </c>
      <c r="F45" s="14">
        <f t="shared" si="7"/>
        <v>2636</v>
      </c>
      <c r="G45" s="13">
        <v>2</v>
      </c>
      <c r="H45" s="13">
        <v>143</v>
      </c>
      <c r="I45" s="13">
        <v>71</v>
      </c>
      <c r="J45" s="13">
        <v>545</v>
      </c>
      <c r="K45" s="14">
        <f t="shared" si="8"/>
        <v>761</v>
      </c>
      <c r="L45" s="12"/>
      <c r="M45" s="15">
        <f t="shared" si="2"/>
        <v>3397</v>
      </c>
    </row>
    <row r="46" spans="1:13" ht="12.75">
      <c r="A46" s="8" t="s">
        <v>49</v>
      </c>
      <c r="B46" s="13">
        <v>0</v>
      </c>
      <c r="C46" s="13">
        <v>161</v>
      </c>
      <c r="D46" s="13">
        <v>439</v>
      </c>
      <c r="E46" s="13">
        <v>2479</v>
      </c>
      <c r="F46" s="14">
        <f t="shared" si="7"/>
        <v>3079</v>
      </c>
      <c r="G46" s="13">
        <v>4</v>
      </c>
      <c r="H46" s="13">
        <v>82</v>
      </c>
      <c r="I46" s="13">
        <v>57</v>
      </c>
      <c r="J46" s="13">
        <v>608</v>
      </c>
      <c r="K46" s="14">
        <f t="shared" si="8"/>
        <v>751</v>
      </c>
      <c r="L46" s="12"/>
      <c r="M46" s="15">
        <f t="shared" si="2"/>
        <v>3830</v>
      </c>
    </row>
    <row r="47" spans="1:13" ht="12.75">
      <c r="A47" s="8" t="s">
        <v>50</v>
      </c>
      <c r="B47" s="13">
        <v>7</v>
      </c>
      <c r="C47" s="13">
        <v>150</v>
      </c>
      <c r="D47" s="13">
        <v>456</v>
      </c>
      <c r="E47" s="13">
        <v>3384</v>
      </c>
      <c r="F47" s="14">
        <f t="shared" si="7"/>
        <v>3997</v>
      </c>
      <c r="G47" s="13">
        <v>0</v>
      </c>
      <c r="H47" s="13">
        <v>80</v>
      </c>
      <c r="I47" s="13">
        <v>59</v>
      </c>
      <c r="J47" s="13">
        <v>604</v>
      </c>
      <c r="K47" s="14">
        <f t="shared" si="8"/>
        <v>743</v>
      </c>
      <c r="L47" s="12"/>
      <c r="M47" s="15">
        <f t="shared" si="2"/>
        <v>4740</v>
      </c>
    </row>
    <row r="48" spans="1:13" ht="12.75">
      <c r="A48" s="8" t="s">
        <v>51</v>
      </c>
      <c r="B48" s="13">
        <v>3</v>
      </c>
      <c r="C48" s="13">
        <v>58</v>
      </c>
      <c r="D48" s="13">
        <v>210</v>
      </c>
      <c r="E48" s="13">
        <v>1542</v>
      </c>
      <c r="F48" s="14">
        <f t="shared" si="7"/>
        <v>1813</v>
      </c>
      <c r="G48" s="13">
        <v>0</v>
      </c>
      <c r="H48" s="13">
        <v>31</v>
      </c>
      <c r="I48" s="13">
        <v>25</v>
      </c>
      <c r="J48" s="13">
        <v>315</v>
      </c>
      <c r="K48" s="14">
        <f t="shared" si="8"/>
        <v>371</v>
      </c>
      <c r="L48" s="12"/>
      <c r="M48" s="15">
        <f t="shared" si="2"/>
        <v>2184</v>
      </c>
    </row>
    <row r="49" spans="1:13" ht="12.75">
      <c r="A49" s="8" t="s">
        <v>52</v>
      </c>
      <c r="B49" s="13">
        <v>2</v>
      </c>
      <c r="C49" s="13">
        <v>219</v>
      </c>
      <c r="D49" s="13">
        <v>453</v>
      </c>
      <c r="E49" s="13">
        <v>2744</v>
      </c>
      <c r="F49" s="14">
        <f t="shared" si="7"/>
        <v>3418</v>
      </c>
      <c r="G49" s="13">
        <v>3</v>
      </c>
      <c r="H49" s="13">
        <v>78</v>
      </c>
      <c r="I49" s="13">
        <v>68</v>
      </c>
      <c r="J49" s="13">
        <v>734</v>
      </c>
      <c r="K49" s="14">
        <f t="shared" si="8"/>
        <v>883</v>
      </c>
      <c r="L49" s="12"/>
      <c r="M49" s="15">
        <f t="shared" si="2"/>
        <v>4301</v>
      </c>
    </row>
    <row r="50" spans="1:13" ht="12.75">
      <c r="A50" s="8" t="s">
        <v>53</v>
      </c>
      <c r="B50" s="13">
        <v>4</v>
      </c>
      <c r="C50" s="13">
        <v>164</v>
      </c>
      <c r="D50" s="13">
        <v>350</v>
      </c>
      <c r="E50" s="13">
        <v>2928</v>
      </c>
      <c r="F50" s="14">
        <f>SUM(B50:E50)</f>
        <v>3446</v>
      </c>
      <c r="G50" s="13">
        <v>2</v>
      </c>
      <c r="H50" s="13">
        <v>130</v>
      </c>
      <c r="I50" s="13">
        <v>53</v>
      </c>
      <c r="J50" s="13">
        <v>658</v>
      </c>
      <c r="K50" s="14">
        <f>SUM(G50:J50)</f>
        <v>843</v>
      </c>
      <c r="L50" s="12"/>
      <c r="M50" s="15">
        <f t="shared" si="2"/>
        <v>4289</v>
      </c>
    </row>
    <row r="51" spans="1:13" ht="12.75">
      <c r="A51" s="8" t="s">
        <v>54</v>
      </c>
      <c r="B51" s="13">
        <v>0</v>
      </c>
      <c r="C51" s="13">
        <v>117</v>
      </c>
      <c r="D51" s="13">
        <v>352</v>
      </c>
      <c r="E51" s="13">
        <v>1956</v>
      </c>
      <c r="F51" s="14">
        <f t="shared" si="7"/>
        <v>2425</v>
      </c>
      <c r="G51" s="13">
        <v>0</v>
      </c>
      <c r="H51" s="13">
        <v>88</v>
      </c>
      <c r="I51" s="13">
        <v>52</v>
      </c>
      <c r="J51" s="13">
        <v>429</v>
      </c>
      <c r="K51" s="14">
        <f t="shared" si="8"/>
        <v>569</v>
      </c>
      <c r="L51" s="12"/>
      <c r="M51" s="15">
        <f t="shared" si="2"/>
        <v>2994</v>
      </c>
    </row>
    <row r="52" spans="1:13" ht="12.75">
      <c r="A52" s="8" t="s">
        <v>55</v>
      </c>
      <c r="B52" s="13">
        <v>1</v>
      </c>
      <c r="C52" s="13">
        <v>78</v>
      </c>
      <c r="D52" s="13">
        <v>213</v>
      </c>
      <c r="E52" s="13">
        <v>2247</v>
      </c>
      <c r="F52" s="14">
        <f t="shared" si="7"/>
        <v>2539</v>
      </c>
      <c r="G52" s="13">
        <v>0</v>
      </c>
      <c r="H52" s="13">
        <v>52</v>
      </c>
      <c r="I52" s="13">
        <v>28</v>
      </c>
      <c r="J52" s="13">
        <v>292</v>
      </c>
      <c r="K52" s="14">
        <f t="shared" si="8"/>
        <v>372</v>
      </c>
      <c r="L52" s="12"/>
      <c r="M52" s="15">
        <f t="shared" si="2"/>
        <v>2911</v>
      </c>
    </row>
    <row r="53" spans="1:13" ht="12.75">
      <c r="A53" s="8" t="s">
        <v>56</v>
      </c>
      <c r="B53" s="13">
        <v>0</v>
      </c>
      <c r="C53" s="13">
        <v>127</v>
      </c>
      <c r="D53" s="13">
        <v>299</v>
      </c>
      <c r="E53" s="13">
        <v>1897</v>
      </c>
      <c r="F53" s="14">
        <f>SUM(B53:E53)</f>
        <v>2323</v>
      </c>
      <c r="G53" s="13">
        <v>0</v>
      </c>
      <c r="H53" s="13">
        <v>57</v>
      </c>
      <c r="I53" s="13">
        <v>38</v>
      </c>
      <c r="J53" s="13">
        <v>328</v>
      </c>
      <c r="K53" s="14">
        <f>SUM(G53:J53)</f>
        <v>423</v>
      </c>
      <c r="L53" s="12"/>
      <c r="M53" s="15">
        <f t="shared" si="2"/>
        <v>2746</v>
      </c>
    </row>
    <row r="54" spans="1:13" ht="12.75">
      <c r="A54" s="8" t="s">
        <v>57</v>
      </c>
      <c r="B54" s="13">
        <v>0</v>
      </c>
      <c r="C54" s="13">
        <v>141</v>
      </c>
      <c r="D54" s="13">
        <v>297</v>
      </c>
      <c r="E54" s="13">
        <v>1649</v>
      </c>
      <c r="F54" s="14">
        <f aca="true" t="shared" si="9" ref="F54:F64">SUM(B54:E54)</f>
        <v>2087</v>
      </c>
      <c r="G54" s="13">
        <v>0</v>
      </c>
      <c r="H54" s="13">
        <v>61</v>
      </c>
      <c r="I54" s="13">
        <v>51</v>
      </c>
      <c r="J54" s="13">
        <v>349</v>
      </c>
      <c r="K54" s="14">
        <f aca="true" t="shared" si="10" ref="K54:K64">SUM(G54:J54)</f>
        <v>461</v>
      </c>
      <c r="L54" s="12"/>
      <c r="M54" s="15">
        <f t="shared" si="2"/>
        <v>2548</v>
      </c>
    </row>
    <row r="55" spans="1:13" ht="12.75">
      <c r="A55" s="8" t="s">
        <v>58</v>
      </c>
      <c r="B55" s="13">
        <v>1</v>
      </c>
      <c r="C55" s="13">
        <v>129</v>
      </c>
      <c r="D55" s="13">
        <v>384</v>
      </c>
      <c r="E55" s="13">
        <v>1760</v>
      </c>
      <c r="F55" s="14">
        <f t="shared" si="9"/>
        <v>2274</v>
      </c>
      <c r="G55" s="13">
        <v>0</v>
      </c>
      <c r="H55" s="13">
        <v>53</v>
      </c>
      <c r="I55" s="13">
        <v>42</v>
      </c>
      <c r="J55" s="13">
        <v>452</v>
      </c>
      <c r="K55" s="14">
        <f t="shared" si="10"/>
        <v>547</v>
      </c>
      <c r="L55" s="12"/>
      <c r="M55" s="15">
        <f t="shared" si="2"/>
        <v>2821</v>
      </c>
    </row>
    <row r="56" spans="1:13" ht="12.75">
      <c r="A56" s="8" t="s">
        <v>59</v>
      </c>
      <c r="B56" s="13">
        <v>4</v>
      </c>
      <c r="C56" s="13">
        <v>139</v>
      </c>
      <c r="D56" s="13">
        <v>314</v>
      </c>
      <c r="E56" s="13">
        <v>1687</v>
      </c>
      <c r="F56" s="14">
        <f t="shared" si="9"/>
        <v>2144</v>
      </c>
      <c r="G56" s="13">
        <v>0</v>
      </c>
      <c r="H56" s="13">
        <v>45</v>
      </c>
      <c r="I56" s="13">
        <v>65</v>
      </c>
      <c r="J56" s="13">
        <v>360</v>
      </c>
      <c r="K56" s="14">
        <f t="shared" si="10"/>
        <v>470</v>
      </c>
      <c r="L56" s="12"/>
      <c r="M56" s="15">
        <f t="shared" si="2"/>
        <v>2614</v>
      </c>
    </row>
    <row r="57" spans="1:13" ht="12.75">
      <c r="A57" s="8" t="s">
        <v>60</v>
      </c>
      <c r="B57" s="13">
        <v>0</v>
      </c>
      <c r="C57" s="13">
        <v>135</v>
      </c>
      <c r="D57" s="13">
        <v>457</v>
      </c>
      <c r="E57" s="13">
        <v>1705</v>
      </c>
      <c r="F57" s="14">
        <f t="shared" si="9"/>
        <v>2297</v>
      </c>
      <c r="G57" s="13">
        <v>0</v>
      </c>
      <c r="H57" s="13">
        <v>49</v>
      </c>
      <c r="I57" s="13">
        <v>44</v>
      </c>
      <c r="J57" s="13">
        <v>296</v>
      </c>
      <c r="K57" s="14">
        <f t="shared" si="10"/>
        <v>389</v>
      </c>
      <c r="L57" s="12"/>
      <c r="M57" s="15">
        <f t="shared" si="2"/>
        <v>2686</v>
      </c>
    </row>
    <row r="58" spans="1:13" ht="12.75">
      <c r="A58" s="8" t="s">
        <v>61</v>
      </c>
      <c r="B58" s="13">
        <v>1</v>
      </c>
      <c r="C58" s="13">
        <f>20+91+16+0+0+2+2+1</f>
        <v>132</v>
      </c>
      <c r="D58" s="13">
        <f>306+103+1+3</f>
        <v>413</v>
      </c>
      <c r="E58" s="13">
        <f>563+999+708+5+10+6+1+5+1+5</f>
        <v>2303</v>
      </c>
      <c r="F58" s="14">
        <f t="shared" si="9"/>
        <v>2849</v>
      </c>
      <c r="G58" s="13">
        <v>0</v>
      </c>
      <c r="H58" s="13">
        <f>18+9+28</f>
        <v>55</v>
      </c>
      <c r="I58" s="13">
        <f>25+4+0+13</f>
        <v>42</v>
      </c>
      <c r="J58" s="13">
        <f>172+55+1+140</f>
        <v>368</v>
      </c>
      <c r="K58" s="14">
        <f t="shared" si="10"/>
        <v>465</v>
      </c>
      <c r="L58" s="12"/>
      <c r="M58" s="15">
        <f t="shared" si="2"/>
        <v>3314</v>
      </c>
    </row>
    <row r="59" spans="1:13" ht="12.75">
      <c r="A59" s="8" t="s">
        <v>62</v>
      </c>
      <c r="B59" s="13">
        <v>1</v>
      </c>
      <c r="C59" s="13">
        <f>39+101+119+1+2+1</f>
        <v>263</v>
      </c>
      <c r="D59" s="13">
        <f>331+85+2+1+1+1</f>
        <v>421</v>
      </c>
      <c r="E59" s="13">
        <f>735+1306+954+3+10+8+4+18+5</f>
        <v>3043</v>
      </c>
      <c r="F59" s="14">
        <f t="shared" si="9"/>
        <v>3728</v>
      </c>
      <c r="G59" s="13">
        <f>0+1+0+1</f>
        <v>2</v>
      </c>
      <c r="H59" s="13">
        <f>25+4+0+23</f>
        <v>52</v>
      </c>
      <c r="I59" s="13">
        <f>7+5+0+15</f>
        <v>27</v>
      </c>
      <c r="J59" s="13">
        <f>102+82+1+144</f>
        <v>329</v>
      </c>
      <c r="K59" s="14">
        <f t="shared" si="10"/>
        <v>410</v>
      </c>
      <c r="L59" s="12"/>
      <c r="M59" s="15">
        <f t="shared" si="2"/>
        <v>4138</v>
      </c>
    </row>
    <row r="60" spans="1:13" ht="12.75">
      <c r="A60" s="8" t="s">
        <v>63</v>
      </c>
      <c r="B60" s="13">
        <v>0</v>
      </c>
      <c r="C60" s="13">
        <f>32+32+107+1+0+1+2+0+0+0+0</f>
        <v>175</v>
      </c>
      <c r="D60" s="13">
        <f>137+31</f>
        <v>168</v>
      </c>
      <c r="E60" s="13">
        <f>364+513+660+1+0+4+3+2+2+0</f>
        <v>1549</v>
      </c>
      <c r="F60" s="14">
        <f t="shared" si="9"/>
        <v>1892</v>
      </c>
      <c r="G60" s="13">
        <v>0</v>
      </c>
      <c r="H60" s="13">
        <f>12+4+1+15</f>
        <v>32</v>
      </c>
      <c r="I60" s="13">
        <f>6+1+0+11</f>
        <v>18</v>
      </c>
      <c r="J60" s="13">
        <f>55+26+0+76</f>
        <v>157</v>
      </c>
      <c r="K60" s="14">
        <f t="shared" si="10"/>
        <v>207</v>
      </c>
      <c r="L60" s="12"/>
      <c r="M60" s="15">
        <f t="shared" si="2"/>
        <v>2099</v>
      </c>
    </row>
    <row r="61" spans="1:13" ht="12.75">
      <c r="A61" s="8" t="s">
        <v>64</v>
      </c>
      <c r="B61" s="13">
        <v>0</v>
      </c>
      <c r="C61" s="13">
        <v>194</v>
      </c>
      <c r="D61" s="13">
        <v>346</v>
      </c>
      <c r="E61" s="13">
        <v>2582</v>
      </c>
      <c r="F61" s="14">
        <f t="shared" si="9"/>
        <v>3122</v>
      </c>
      <c r="G61" s="13">
        <v>0</v>
      </c>
      <c r="H61" s="13">
        <v>68</v>
      </c>
      <c r="I61" s="13">
        <v>40</v>
      </c>
      <c r="J61" s="13">
        <v>534</v>
      </c>
      <c r="K61" s="14">
        <f t="shared" si="10"/>
        <v>642</v>
      </c>
      <c r="L61" s="12"/>
      <c r="M61" s="15">
        <f t="shared" si="2"/>
        <v>3764</v>
      </c>
    </row>
    <row r="62" spans="1:13" ht="12.75">
      <c r="A62" s="8" t="s">
        <v>65</v>
      </c>
      <c r="B62" s="13">
        <v>1</v>
      </c>
      <c r="C62" s="13">
        <v>157</v>
      </c>
      <c r="D62" s="13">
        <v>289</v>
      </c>
      <c r="E62" s="13">
        <v>2568</v>
      </c>
      <c r="F62" s="14">
        <f>SUM(B62:E62)</f>
        <v>3015</v>
      </c>
      <c r="G62" s="13">
        <v>0</v>
      </c>
      <c r="H62" s="13">
        <v>56</v>
      </c>
      <c r="I62" s="13">
        <v>34</v>
      </c>
      <c r="J62" s="13">
        <v>467</v>
      </c>
      <c r="K62" s="14">
        <f>SUM(G62:J62)</f>
        <v>557</v>
      </c>
      <c r="L62" s="12"/>
      <c r="M62" s="15">
        <f t="shared" si="2"/>
        <v>3572</v>
      </c>
    </row>
    <row r="63" spans="1:13" ht="12.75">
      <c r="A63" s="8" t="s">
        <v>66</v>
      </c>
      <c r="B63" s="13">
        <v>1</v>
      </c>
      <c r="C63" s="13">
        <v>134</v>
      </c>
      <c r="D63" s="13">
        <v>293</v>
      </c>
      <c r="E63" s="13">
        <v>2584</v>
      </c>
      <c r="F63" s="14">
        <f t="shared" si="9"/>
        <v>3012</v>
      </c>
      <c r="G63" s="13">
        <v>0</v>
      </c>
      <c r="H63" s="13">
        <v>49</v>
      </c>
      <c r="I63" s="13">
        <v>34</v>
      </c>
      <c r="J63" s="13">
        <v>486</v>
      </c>
      <c r="K63" s="14">
        <f t="shared" si="10"/>
        <v>569</v>
      </c>
      <c r="L63" s="12"/>
      <c r="M63" s="15">
        <f t="shared" si="2"/>
        <v>3581</v>
      </c>
    </row>
    <row r="64" spans="1:13" ht="12.75">
      <c r="A64" s="8" t="s">
        <v>67</v>
      </c>
      <c r="B64" s="13">
        <v>0</v>
      </c>
      <c r="C64" s="13">
        <v>126</v>
      </c>
      <c r="D64" s="13">
        <v>230</v>
      </c>
      <c r="E64" s="13">
        <v>2885</v>
      </c>
      <c r="F64" s="14">
        <f t="shared" si="9"/>
        <v>3241</v>
      </c>
      <c r="G64" s="13">
        <v>0</v>
      </c>
      <c r="H64" s="13">
        <v>34</v>
      </c>
      <c r="I64" s="13">
        <v>21</v>
      </c>
      <c r="J64" s="13">
        <v>313</v>
      </c>
      <c r="K64" s="14">
        <f t="shared" si="10"/>
        <v>368</v>
      </c>
      <c r="L64" s="12"/>
      <c r="M64" s="15">
        <f t="shared" si="2"/>
        <v>3609</v>
      </c>
    </row>
    <row r="65" spans="1:13" ht="12.75">
      <c r="A65" s="8" t="s">
        <v>68</v>
      </c>
      <c r="B65" s="13">
        <v>0</v>
      </c>
      <c r="C65" s="13">
        <v>123</v>
      </c>
      <c r="D65" s="13">
        <v>213</v>
      </c>
      <c r="E65" s="13">
        <v>2444</v>
      </c>
      <c r="F65" s="14">
        <f>SUM(B65:E65)</f>
        <v>2780</v>
      </c>
      <c r="G65" s="13">
        <v>0</v>
      </c>
      <c r="H65" s="13">
        <v>40</v>
      </c>
      <c r="I65" s="13">
        <v>25</v>
      </c>
      <c r="J65" s="13">
        <v>323</v>
      </c>
      <c r="K65" s="14">
        <f>SUM(G65:J65)</f>
        <v>388</v>
      </c>
      <c r="L65" s="12"/>
      <c r="M65" s="15">
        <f t="shared" si="2"/>
        <v>3168</v>
      </c>
    </row>
    <row r="66" spans="1:13" ht="12.75">
      <c r="A66" s="8" t="s">
        <v>69</v>
      </c>
      <c r="B66" s="13">
        <v>13</v>
      </c>
      <c r="C66" s="13">
        <v>118</v>
      </c>
      <c r="D66" s="13">
        <v>260</v>
      </c>
      <c r="E66" s="13">
        <v>1998</v>
      </c>
      <c r="F66" s="14">
        <f aca="true" t="shared" si="11" ref="F66:F76">SUM(B66:E66)</f>
        <v>2389</v>
      </c>
      <c r="G66" s="13">
        <v>1</v>
      </c>
      <c r="H66" s="13">
        <v>44</v>
      </c>
      <c r="I66" s="13">
        <v>56</v>
      </c>
      <c r="J66" s="13">
        <v>382</v>
      </c>
      <c r="K66" s="14">
        <f aca="true" t="shared" si="12" ref="K66:K76">SUM(G66:J66)</f>
        <v>483</v>
      </c>
      <c r="L66" s="12"/>
      <c r="M66" s="15">
        <f t="shared" si="2"/>
        <v>2872</v>
      </c>
    </row>
    <row r="67" spans="1:13" ht="12.75">
      <c r="A67" s="8" t="s">
        <v>70</v>
      </c>
      <c r="B67" s="13">
        <v>1</v>
      </c>
      <c r="C67" s="13">
        <v>165</v>
      </c>
      <c r="D67" s="13">
        <v>273</v>
      </c>
      <c r="E67" s="13">
        <v>2555</v>
      </c>
      <c r="F67" s="14">
        <f t="shared" si="11"/>
        <v>2994</v>
      </c>
      <c r="G67" s="13">
        <v>0</v>
      </c>
      <c r="H67" s="13">
        <v>66</v>
      </c>
      <c r="I67" s="13">
        <v>41</v>
      </c>
      <c r="J67" s="13">
        <v>407</v>
      </c>
      <c r="K67" s="14">
        <f t="shared" si="12"/>
        <v>514</v>
      </c>
      <c r="L67" s="12"/>
      <c r="M67" s="15">
        <f t="shared" si="2"/>
        <v>3508</v>
      </c>
    </row>
    <row r="68" spans="1:13" ht="12.75">
      <c r="A68" s="8" t="s">
        <v>71</v>
      </c>
      <c r="B68" s="13">
        <v>6</v>
      </c>
      <c r="C68" s="13">
        <v>131</v>
      </c>
      <c r="D68" s="13">
        <v>250</v>
      </c>
      <c r="E68" s="13">
        <v>2287</v>
      </c>
      <c r="F68" s="14">
        <f t="shared" si="11"/>
        <v>2674</v>
      </c>
      <c r="G68" s="13">
        <v>0</v>
      </c>
      <c r="H68" s="13">
        <v>36</v>
      </c>
      <c r="I68" s="13">
        <v>30</v>
      </c>
      <c r="J68" s="13">
        <v>316</v>
      </c>
      <c r="K68" s="14">
        <f t="shared" si="12"/>
        <v>382</v>
      </c>
      <c r="L68" s="12"/>
      <c r="M68" s="15">
        <f t="shared" si="2"/>
        <v>3056</v>
      </c>
    </row>
    <row r="69" spans="1:13" ht="12.75">
      <c r="A69" s="8" t="s">
        <v>72</v>
      </c>
      <c r="B69" s="13">
        <v>1</v>
      </c>
      <c r="C69" s="13">
        <v>137</v>
      </c>
      <c r="D69" s="13">
        <v>244</v>
      </c>
      <c r="E69" s="13">
        <v>2659</v>
      </c>
      <c r="F69" s="14">
        <f t="shared" si="11"/>
        <v>3041</v>
      </c>
      <c r="G69" s="13">
        <v>1</v>
      </c>
      <c r="H69" s="13">
        <v>60</v>
      </c>
      <c r="I69" s="13">
        <v>44</v>
      </c>
      <c r="J69" s="13">
        <v>310</v>
      </c>
      <c r="K69" s="14">
        <f t="shared" si="12"/>
        <v>415</v>
      </c>
      <c r="L69" s="12"/>
      <c r="M69" s="15">
        <f t="shared" si="2"/>
        <v>3456</v>
      </c>
    </row>
    <row r="70" spans="1:13" ht="12.75">
      <c r="A70" s="8" t="s">
        <v>73</v>
      </c>
      <c r="B70" s="13">
        <v>4</v>
      </c>
      <c r="C70" s="13">
        <v>164</v>
      </c>
      <c r="D70" s="13">
        <v>309</v>
      </c>
      <c r="E70" s="13">
        <v>2980</v>
      </c>
      <c r="F70" s="14">
        <f t="shared" si="11"/>
        <v>3457</v>
      </c>
      <c r="G70" s="13">
        <v>0</v>
      </c>
      <c r="H70" s="13">
        <v>49</v>
      </c>
      <c r="I70" s="13">
        <v>27</v>
      </c>
      <c r="J70" s="13">
        <v>325</v>
      </c>
      <c r="K70" s="14">
        <f t="shared" si="12"/>
        <v>401</v>
      </c>
      <c r="L70" s="12"/>
      <c r="M70" s="15">
        <f aca="true" t="shared" si="13" ref="M70:M112">F70+K70</f>
        <v>3858</v>
      </c>
    </row>
    <row r="71" spans="1:13" ht="12.75">
      <c r="A71" s="8" t="s">
        <v>74</v>
      </c>
      <c r="B71" s="13">
        <v>8</v>
      </c>
      <c r="C71" s="13">
        <v>267</v>
      </c>
      <c r="D71" s="13">
        <v>319</v>
      </c>
      <c r="E71" s="13">
        <v>4023</v>
      </c>
      <c r="F71" s="14">
        <f t="shared" si="11"/>
        <v>4617</v>
      </c>
      <c r="G71" s="13">
        <v>1</v>
      </c>
      <c r="H71" s="13">
        <v>43</v>
      </c>
      <c r="I71" s="13">
        <v>36</v>
      </c>
      <c r="J71" s="13">
        <v>267</v>
      </c>
      <c r="K71" s="14">
        <f t="shared" si="12"/>
        <v>347</v>
      </c>
      <c r="L71" s="12"/>
      <c r="M71" s="15">
        <f t="shared" si="13"/>
        <v>4964</v>
      </c>
    </row>
    <row r="72" spans="1:13" ht="12.75">
      <c r="A72" s="8" t="s">
        <v>75</v>
      </c>
      <c r="B72" s="13">
        <v>7</v>
      </c>
      <c r="C72" s="13">
        <v>166</v>
      </c>
      <c r="D72" s="13">
        <v>162</v>
      </c>
      <c r="E72" s="13">
        <v>1944</v>
      </c>
      <c r="F72" s="14">
        <f t="shared" si="11"/>
        <v>2279</v>
      </c>
      <c r="G72" s="13">
        <v>1</v>
      </c>
      <c r="H72" s="13">
        <v>16</v>
      </c>
      <c r="I72" s="13">
        <v>23</v>
      </c>
      <c r="J72" s="13">
        <v>188</v>
      </c>
      <c r="K72" s="14">
        <f t="shared" si="12"/>
        <v>228</v>
      </c>
      <c r="L72" s="12"/>
      <c r="M72" s="15">
        <f t="shared" si="13"/>
        <v>2507</v>
      </c>
    </row>
    <row r="73" spans="1:13" ht="12.75">
      <c r="A73" s="8" t="s">
        <v>76</v>
      </c>
      <c r="B73" s="13">
        <v>0</v>
      </c>
      <c r="C73" s="13">
        <v>226</v>
      </c>
      <c r="D73" s="13">
        <v>292</v>
      </c>
      <c r="E73" s="13">
        <v>3163</v>
      </c>
      <c r="F73" s="14">
        <f t="shared" si="11"/>
        <v>3681</v>
      </c>
      <c r="G73" s="13">
        <v>0</v>
      </c>
      <c r="H73" s="13">
        <v>68</v>
      </c>
      <c r="I73" s="13">
        <v>21</v>
      </c>
      <c r="J73" s="13">
        <v>459</v>
      </c>
      <c r="K73" s="14">
        <f t="shared" si="12"/>
        <v>548</v>
      </c>
      <c r="L73" s="12"/>
      <c r="M73" s="15">
        <f t="shared" si="13"/>
        <v>4229</v>
      </c>
    </row>
    <row r="74" spans="1:13" ht="12.75">
      <c r="A74" s="8" t="s">
        <v>77</v>
      </c>
      <c r="B74" s="13">
        <v>4</v>
      </c>
      <c r="C74" s="13">
        <v>149</v>
      </c>
      <c r="D74" s="13">
        <v>245</v>
      </c>
      <c r="E74" s="13">
        <v>2850</v>
      </c>
      <c r="F74" s="14">
        <f>SUM(B74:E74)</f>
        <v>3248</v>
      </c>
      <c r="G74" s="13">
        <v>0</v>
      </c>
      <c r="H74" s="13">
        <v>55</v>
      </c>
      <c r="I74" s="13">
        <v>49</v>
      </c>
      <c r="J74" s="13">
        <v>373</v>
      </c>
      <c r="K74" s="14">
        <f>SUM(G74:J74)</f>
        <v>477</v>
      </c>
      <c r="L74" s="12"/>
      <c r="M74" s="15">
        <f t="shared" si="13"/>
        <v>3725</v>
      </c>
    </row>
    <row r="75" spans="1:13" ht="12.75">
      <c r="A75" s="8" t="s">
        <v>78</v>
      </c>
      <c r="B75" s="13">
        <v>3</v>
      </c>
      <c r="C75" s="13">
        <v>157</v>
      </c>
      <c r="D75" s="13">
        <v>222</v>
      </c>
      <c r="E75" s="13">
        <v>2695</v>
      </c>
      <c r="F75" s="14">
        <f t="shared" si="11"/>
        <v>3077</v>
      </c>
      <c r="G75" s="13">
        <v>0</v>
      </c>
      <c r="H75" s="13">
        <v>50</v>
      </c>
      <c r="I75" s="13">
        <v>42</v>
      </c>
      <c r="J75" s="13">
        <v>333</v>
      </c>
      <c r="K75" s="14">
        <f t="shared" si="12"/>
        <v>425</v>
      </c>
      <c r="L75" s="12"/>
      <c r="M75" s="15">
        <f t="shared" si="13"/>
        <v>3502</v>
      </c>
    </row>
    <row r="76" spans="1:13" ht="12.75">
      <c r="A76" s="8" t="s">
        <v>79</v>
      </c>
      <c r="B76" s="13">
        <v>4</v>
      </c>
      <c r="C76" s="13">
        <v>96</v>
      </c>
      <c r="D76" s="13">
        <v>148</v>
      </c>
      <c r="E76" s="13">
        <v>2692</v>
      </c>
      <c r="F76" s="14">
        <f t="shared" si="11"/>
        <v>2940</v>
      </c>
      <c r="G76" s="13">
        <v>1</v>
      </c>
      <c r="H76" s="13">
        <v>39</v>
      </c>
      <c r="I76" s="13">
        <v>24</v>
      </c>
      <c r="J76" s="13">
        <v>255</v>
      </c>
      <c r="K76" s="14">
        <f t="shared" si="12"/>
        <v>319</v>
      </c>
      <c r="L76" s="12"/>
      <c r="M76" s="15">
        <f t="shared" si="13"/>
        <v>3259</v>
      </c>
    </row>
    <row r="77" spans="1:13" ht="12.75">
      <c r="A77" s="8" t="s">
        <v>80</v>
      </c>
      <c r="B77" s="13">
        <v>12</v>
      </c>
      <c r="C77" s="13">
        <v>130</v>
      </c>
      <c r="D77" s="13">
        <v>198</v>
      </c>
      <c r="E77" s="13">
        <v>2476</v>
      </c>
      <c r="F77" s="14">
        <f>SUM(B77:E77)</f>
        <v>2816</v>
      </c>
      <c r="G77" s="13">
        <v>0</v>
      </c>
      <c r="H77" s="13">
        <v>239</v>
      </c>
      <c r="I77" s="13">
        <v>18</v>
      </c>
      <c r="J77" s="13">
        <v>361</v>
      </c>
      <c r="K77" s="14">
        <f>SUM(G77:J77)</f>
        <v>618</v>
      </c>
      <c r="L77" s="12"/>
      <c r="M77" s="15">
        <f t="shared" si="13"/>
        <v>3434</v>
      </c>
    </row>
    <row r="78" spans="1:13" ht="12.75">
      <c r="A78" s="8" t="s">
        <v>81</v>
      </c>
      <c r="B78" s="13">
        <v>11</v>
      </c>
      <c r="C78" s="13">
        <v>141</v>
      </c>
      <c r="D78" s="13">
        <v>255</v>
      </c>
      <c r="E78" s="13">
        <v>1845</v>
      </c>
      <c r="F78" s="14">
        <f aca="true" t="shared" si="14" ref="F78:F85">SUM(B78:E78)</f>
        <v>2252</v>
      </c>
      <c r="G78" s="13">
        <v>0</v>
      </c>
      <c r="H78" s="13">
        <v>73</v>
      </c>
      <c r="I78" s="13">
        <v>56</v>
      </c>
      <c r="J78" s="13">
        <v>266</v>
      </c>
      <c r="K78" s="14">
        <f aca="true" t="shared" si="15" ref="K78:K85">SUM(G78:J78)</f>
        <v>395</v>
      </c>
      <c r="L78" s="12"/>
      <c r="M78" s="15">
        <f t="shared" si="13"/>
        <v>2647</v>
      </c>
    </row>
    <row r="79" spans="1:13" ht="12.75">
      <c r="A79" s="8" t="s">
        <v>82</v>
      </c>
      <c r="B79" s="13">
        <v>2</v>
      </c>
      <c r="C79" s="13">
        <v>215</v>
      </c>
      <c r="D79" s="13">
        <v>238</v>
      </c>
      <c r="E79" s="13">
        <v>2088</v>
      </c>
      <c r="F79" s="14">
        <f t="shared" si="14"/>
        <v>2543</v>
      </c>
      <c r="G79" s="13">
        <v>0</v>
      </c>
      <c r="H79" s="13">
        <v>65</v>
      </c>
      <c r="I79" s="13">
        <v>39</v>
      </c>
      <c r="J79" s="13">
        <v>273</v>
      </c>
      <c r="K79" s="14">
        <f t="shared" si="15"/>
        <v>377</v>
      </c>
      <c r="L79" s="12"/>
      <c r="M79" s="15">
        <f t="shared" si="13"/>
        <v>2920</v>
      </c>
    </row>
    <row r="80" spans="1:13" ht="12.75">
      <c r="A80" s="8" t="s">
        <v>83</v>
      </c>
      <c r="B80" s="13">
        <v>4</v>
      </c>
      <c r="C80" s="13">
        <v>120</v>
      </c>
      <c r="D80" s="13">
        <v>217</v>
      </c>
      <c r="E80" s="13">
        <v>1860</v>
      </c>
      <c r="F80" s="14">
        <f t="shared" si="14"/>
        <v>2201</v>
      </c>
      <c r="G80" s="13">
        <v>0</v>
      </c>
      <c r="H80" s="13">
        <v>62</v>
      </c>
      <c r="I80" s="13">
        <v>39</v>
      </c>
      <c r="J80" s="13">
        <v>254</v>
      </c>
      <c r="K80" s="14">
        <f t="shared" si="15"/>
        <v>355</v>
      </c>
      <c r="L80" s="12"/>
      <c r="M80" s="15">
        <f t="shared" si="13"/>
        <v>2556</v>
      </c>
    </row>
    <row r="81" spans="1:13" ht="12.75">
      <c r="A81" s="8" t="s">
        <v>84</v>
      </c>
      <c r="B81" s="13">
        <v>1</v>
      </c>
      <c r="C81" s="13">
        <v>170</v>
      </c>
      <c r="D81" s="13">
        <v>266</v>
      </c>
      <c r="E81" s="13">
        <v>2183</v>
      </c>
      <c r="F81" s="14">
        <f t="shared" si="14"/>
        <v>2620</v>
      </c>
      <c r="G81" s="13">
        <v>0</v>
      </c>
      <c r="H81" s="13">
        <v>52</v>
      </c>
      <c r="I81" s="13">
        <v>33</v>
      </c>
      <c r="J81" s="13">
        <v>258</v>
      </c>
      <c r="K81" s="14">
        <f t="shared" si="15"/>
        <v>343</v>
      </c>
      <c r="L81" s="12"/>
      <c r="M81" s="15">
        <f t="shared" si="13"/>
        <v>2963</v>
      </c>
    </row>
    <row r="82" spans="1:13" ht="12.75">
      <c r="A82" s="8" t="s">
        <v>85</v>
      </c>
      <c r="B82" s="13">
        <v>0</v>
      </c>
      <c r="C82" s="13">
        <v>167</v>
      </c>
      <c r="D82" s="13">
        <v>243</v>
      </c>
      <c r="E82" s="13">
        <v>2426</v>
      </c>
      <c r="F82" s="14">
        <f t="shared" si="14"/>
        <v>2836</v>
      </c>
      <c r="G82" s="13">
        <v>0</v>
      </c>
      <c r="H82" s="13">
        <v>51</v>
      </c>
      <c r="I82" s="13">
        <v>35</v>
      </c>
      <c r="J82" s="13">
        <v>207</v>
      </c>
      <c r="K82" s="14">
        <f t="shared" si="15"/>
        <v>293</v>
      </c>
      <c r="L82" s="12"/>
      <c r="M82" s="15">
        <f t="shared" si="13"/>
        <v>3129</v>
      </c>
    </row>
    <row r="83" spans="1:13" ht="12.75">
      <c r="A83" s="8" t="s">
        <v>86</v>
      </c>
      <c r="B83" s="17">
        <v>2</v>
      </c>
      <c r="C83" s="17">
        <v>211</v>
      </c>
      <c r="D83" s="17">
        <v>252</v>
      </c>
      <c r="E83" s="17">
        <v>2873</v>
      </c>
      <c r="F83" s="14">
        <f t="shared" si="14"/>
        <v>3338</v>
      </c>
      <c r="G83" s="17">
        <v>0</v>
      </c>
      <c r="H83" s="17">
        <v>37</v>
      </c>
      <c r="I83" s="17">
        <v>42</v>
      </c>
      <c r="J83" s="17">
        <v>248</v>
      </c>
      <c r="K83" s="14">
        <f t="shared" si="15"/>
        <v>327</v>
      </c>
      <c r="L83" s="12"/>
      <c r="M83" s="15">
        <f t="shared" si="13"/>
        <v>3665</v>
      </c>
    </row>
    <row r="84" spans="1:13" ht="12.75">
      <c r="A84" s="8" t="s">
        <v>87</v>
      </c>
      <c r="B84" s="13">
        <v>0</v>
      </c>
      <c r="C84" s="13">
        <v>84</v>
      </c>
      <c r="D84" s="13">
        <v>187</v>
      </c>
      <c r="E84" s="13">
        <v>1938</v>
      </c>
      <c r="F84" s="14">
        <f t="shared" si="14"/>
        <v>2209</v>
      </c>
      <c r="G84" s="13">
        <v>0</v>
      </c>
      <c r="H84" s="13">
        <v>33</v>
      </c>
      <c r="I84" s="13">
        <v>21</v>
      </c>
      <c r="J84" s="13">
        <v>115</v>
      </c>
      <c r="K84" s="14">
        <f t="shared" si="15"/>
        <v>169</v>
      </c>
      <c r="L84" s="12"/>
      <c r="M84" s="15">
        <f t="shared" si="13"/>
        <v>2378</v>
      </c>
    </row>
    <row r="85" spans="1:13" ht="12.75">
      <c r="A85" s="8" t="s">
        <v>88</v>
      </c>
      <c r="B85" s="13">
        <v>11</v>
      </c>
      <c r="C85" s="13">
        <v>190</v>
      </c>
      <c r="D85" s="13">
        <v>188</v>
      </c>
      <c r="E85" s="13">
        <v>2635</v>
      </c>
      <c r="F85" s="14">
        <f t="shared" si="14"/>
        <v>3024</v>
      </c>
      <c r="G85" s="13">
        <v>0</v>
      </c>
      <c r="H85" s="13">
        <v>70</v>
      </c>
      <c r="I85" s="13">
        <v>24</v>
      </c>
      <c r="J85" s="13">
        <v>414</v>
      </c>
      <c r="K85" s="14">
        <f t="shared" si="15"/>
        <v>508</v>
      </c>
      <c r="L85" s="12"/>
      <c r="M85" s="15">
        <f t="shared" si="13"/>
        <v>3532</v>
      </c>
    </row>
    <row r="86" spans="1:13" ht="12.75">
      <c r="A86" s="8" t="s">
        <v>89</v>
      </c>
      <c r="B86" s="13">
        <v>4</v>
      </c>
      <c r="C86" s="13">
        <v>121</v>
      </c>
      <c r="D86" s="13">
        <v>165</v>
      </c>
      <c r="E86" s="13">
        <v>2422</v>
      </c>
      <c r="F86" s="14">
        <f>SUM(B86:E86)</f>
        <v>2712</v>
      </c>
      <c r="G86" s="13">
        <v>0</v>
      </c>
      <c r="H86" s="13">
        <v>47</v>
      </c>
      <c r="I86" s="13">
        <v>30</v>
      </c>
      <c r="J86" s="13">
        <v>360</v>
      </c>
      <c r="K86" s="14">
        <f>SUM(G86:J86)</f>
        <v>437</v>
      </c>
      <c r="L86" s="12"/>
      <c r="M86" s="15">
        <f t="shared" si="13"/>
        <v>3149</v>
      </c>
    </row>
    <row r="87" spans="1:13" ht="12.75">
      <c r="A87" s="8" t="s">
        <v>90</v>
      </c>
      <c r="B87" s="13">
        <v>2</v>
      </c>
      <c r="C87" s="13">
        <v>131</v>
      </c>
      <c r="D87" s="13">
        <v>229</v>
      </c>
      <c r="E87" s="13">
        <v>2377</v>
      </c>
      <c r="F87" s="14">
        <f>SUM(B87:E87)</f>
        <v>2739</v>
      </c>
      <c r="G87" s="13">
        <v>1</v>
      </c>
      <c r="H87" s="13">
        <v>45</v>
      </c>
      <c r="I87" s="13">
        <v>23</v>
      </c>
      <c r="J87" s="13">
        <v>221</v>
      </c>
      <c r="K87" s="14">
        <f>SUM(G87:J87)</f>
        <v>290</v>
      </c>
      <c r="L87" s="12"/>
      <c r="M87" s="15">
        <f t="shared" si="13"/>
        <v>3029</v>
      </c>
    </row>
    <row r="88" spans="1:13" ht="12.75">
      <c r="A88" s="10" t="s">
        <v>91</v>
      </c>
      <c r="B88" s="13">
        <v>10</v>
      </c>
      <c r="C88" s="13">
        <v>91</v>
      </c>
      <c r="D88" s="13">
        <v>171</v>
      </c>
      <c r="E88" s="13">
        <v>2330</v>
      </c>
      <c r="F88" s="14">
        <f>SUM(B88:E88)</f>
        <v>2602</v>
      </c>
      <c r="G88" s="13">
        <v>0</v>
      </c>
      <c r="H88" s="13">
        <v>30</v>
      </c>
      <c r="I88" s="13">
        <v>19</v>
      </c>
      <c r="J88" s="13">
        <v>181</v>
      </c>
      <c r="K88" s="14">
        <f>SUM(G88:J88)</f>
        <v>230</v>
      </c>
      <c r="L88" s="12"/>
      <c r="M88" s="15">
        <f t="shared" si="13"/>
        <v>2832</v>
      </c>
    </row>
    <row r="89" spans="1:13" ht="12.75">
      <c r="A89" s="11" t="s">
        <v>92</v>
      </c>
      <c r="B89" s="13">
        <v>6</v>
      </c>
      <c r="C89" s="13">
        <v>84</v>
      </c>
      <c r="D89" s="13">
        <v>221</v>
      </c>
      <c r="E89" s="13">
        <v>2082</v>
      </c>
      <c r="F89" s="14">
        <f>SUM(B89:E89)</f>
        <v>2393</v>
      </c>
      <c r="G89" s="13">
        <v>0</v>
      </c>
      <c r="H89" s="13">
        <v>40</v>
      </c>
      <c r="I89" s="13">
        <v>30</v>
      </c>
      <c r="J89" s="13">
        <v>221</v>
      </c>
      <c r="K89" s="14">
        <f>SUM(G89:J89)</f>
        <v>291</v>
      </c>
      <c r="L89" s="12"/>
      <c r="M89" s="15">
        <f t="shared" si="13"/>
        <v>2684</v>
      </c>
    </row>
    <row r="90" spans="1:13" ht="12.75">
      <c r="A90" s="11" t="s">
        <v>93</v>
      </c>
      <c r="B90" s="13">
        <v>2</v>
      </c>
      <c r="C90" s="13">
        <v>141</v>
      </c>
      <c r="D90" s="13">
        <v>244</v>
      </c>
      <c r="E90" s="13">
        <v>1740</v>
      </c>
      <c r="F90" s="14">
        <f aca="true" t="shared" si="16" ref="F90:F100">SUM(B90:E90)</f>
        <v>2127</v>
      </c>
      <c r="G90" s="13">
        <v>0</v>
      </c>
      <c r="H90" s="13">
        <v>24</v>
      </c>
      <c r="I90" s="13">
        <v>19</v>
      </c>
      <c r="J90" s="13">
        <v>244</v>
      </c>
      <c r="K90" s="14">
        <f aca="true" t="shared" si="17" ref="K90:K124">SUM(G90:J90)</f>
        <v>287</v>
      </c>
      <c r="L90" s="12"/>
      <c r="M90" s="15">
        <f t="shared" si="13"/>
        <v>2414</v>
      </c>
    </row>
    <row r="91" spans="1:13" ht="12.75">
      <c r="A91" s="11" t="s">
        <v>94</v>
      </c>
      <c r="B91" s="13">
        <v>1</v>
      </c>
      <c r="C91" s="13">
        <v>126</v>
      </c>
      <c r="D91" s="13">
        <v>227</v>
      </c>
      <c r="E91" s="13">
        <v>1690</v>
      </c>
      <c r="F91" s="14">
        <f t="shared" si="16"/>
        <v>2044</v>
      </c>
      <c r="G91" s="13">
        <v>1</v>
      </c>
      <c r="H91" s="13">
        <v>86</v>
      </c>
      <c r="I91" s="13">
        <v>25</v>
      </c>
      <c r="J91" s="13">
        <v>305</v>
      </c>
      <c r="K91" s="14">
        <f t="shared" si="17"/>
        <v>417</v>
      </c>
      <c r="L91" s="12"/>
      <c r="M91" s="15">
        <f t="shared" si="13"/>
        <v>2461</v>
      </c>
    </row>
    <row r="92" spans="1:13" ht="12.75">
      <c r="A92" s="11" t="s">
        <v>95</v>
      </c>
      <c r="B92" s="13">
        <v>4</v>
      </c>
      <c r="C92" s="13">
        <v>104</v>
      </c>
      <c r="D92" s="13">
        <v>208</v>
      </c>
      <c r="E92" s="13">
        <v>1716</v>
      </c>
      <c r="F92" s="14">
        <f t="shared" si="16"/>
        <v>2032</v>
      </c>
      <c r="G92" s="13">
        <v>1</v>
      </c>
      <c r="H92" s="13">
        <v>45</v>
      </c>
      <c r="I92" s="13">
        <v>36</v>
      </c>
      <c r="J92" s="13">
        <v>260</v>
      </c>
      <c r="K92" s="14">
        <f t="shared" si="17"/>
        <v>342</v>
      </c>
      <c r="L92" s="12"/>
      <c r="M92" s="15">
        <f t="shared" si="13"/>
        <v>2374</v>
      </c>
    </row>
    <row r="93" spans="1:13" ht="12.75">
      <c r="A93" s="11" t="s">
        <v>96</v>
      </c>
      <c r="B93" s="13">
        <v>2</v>
      </c>
      <c r="C93" s="13">
        <v>142</v>
      </c>
      <c r="D93" s="13">
        <v>183</v>
      </c>
      <c r="E93" s="13">
        <v>2035</v>
      </c>
      <c r="F93" s="14">
        <f t="shared" si="16"/>
        <v>2362</v>
      </c>
      <c r="G93" s="13">
        <v>0</v>
      </c>
      <c r="H93" s="13">
        <v>56</v>
      </c>
      <c r="I93" s="13">
        <v>25</v>
      </c>
      <c r="J93" s="13">
        <v>290</v>
      </c>
      <c r="K93" s="14">
        <f t="shared" si="17"/>
        <v>371</v>
      </c>
      <c r="L93" s="12"/>
      <c r="M93" s="15">
        <f t="shared" si="13"/>
        <v>2733</v>
      </c>
    </row>
    <row r="94" spans="1:13" ht="12.75">
      <c r="A94" s="11" t="s">
        <v>97</v>
      </c>
      <c r="B94" s="13">
        <v>1</v>
      </c>
      <c r="C94" s="13">
        <v>200</v>
      </c>
      <c r="D94" s="13">
        <v>220</v>
      </c>
      <c r="E94" s="13">
        <v>2500</v>
      </c>
      <c r="F94" s="14">
        <f t="shared" si="16"/>
        <v>2921</v>
      </c>
      <c r="G94" s="13">
        <v>0</v>
      </c>
      <c r="H94" s="13">
        <v>36</v>
      </c>
      <c r="I94" s="13">
        <v>37</v>
      </c>
      <c r="J94" s="13">
        <v>235</v>
      </c>
      <c r="K94" s="14">
        <f t="shared" si="17"/>
        <v>308</v>
      </c>
      <c r="L94" s="12"/>
      <c r="M94" s="15">
        <f t="shared" si="13"/>
        <v>3229</v>
      </c>
    </row>
    <row r="95" spans="1:13" ht="12.75">
      <c r="A95" s="11" t="s">
        <v>98</v>
      </c>
      <c r="B95" s="13">
        <v>0</v>
      </c>
      <c r="C95" s="13">
        <v>191</v>
      </c>
      <c r="D95" s="13">
        <v>242</v>
      </c>
      <c r="E95" s="13">
        <v>3010</v>
      </c>
      <c r="F95" s="14">
        <f t="shared" si="16"/>
        <v>3443</v>
      </c>
      <c r="G95" s="13">
        <v>0</v>
      </c>
      <c r="H95" s="13">
        <v>32</v>
      </c>
      <c r="I95" s="13">
        <v>20</v>
      </c>
      <c r="J95" s="13">
        <v>269</v>
      </c>
      <c r="K95" s="14">
        <f t="shared" si="17"/>
        <v>321</v>
      </c>
      <c r="L95" s="12"/>
      <c r="M95" s="15">
        <f t="shared" si="13"/>
        <v>3764</v>
      </c>
    </row>
    <row r="96" spans="1:13" ht="12.75">
      <c r="A96" s="11" t="s">
        <v>99</v>
      </c>
      <c r="B96" s="13">
        <v>1</v>
      </c>
      <c r="C96" s="13">
        <v>79</v>
      </c>
      <c r="D96" s="13">
        <v>147</v>
      </c>
      <c r="E96" s="13">
        <v>1573</v>
      </c>
      <c r="F96" s="14">
        <f t="shared" si="16"/>
        <v>1800</v>
      </c>
      <c r="G96" s="13">
        <v>0</v>
      </c>
      <c r="H96" s="13">
        <v>35</v>
      </c>
      <c r="I96" s="13">
        <v>20</v>
      </c>
      <c r="J96" s="13">
        <v>163</v>
      </c>
      <c r="K96" s="14">
        <f t="shared" si="17"/>
        <v>218</v>
      </c>
      <c r="L96" s="12"/>
      <c r="M96" s="15">
        <f t="shared" si="13"/>
        <v>2018</v>
      </c>
    </row>
    <row r="97" spans="1:13" ht="12.75">
      <c r="A97" s="11" t="s">
        <v>100</v>
      </c>
      <c r="B97" s="13">
        <v>8</v>
      </c>
      <c r="C97" s="13">
        <v>153</v>
      </c>
      <c r="D97" s="13">
        <v>183</v>
      </c>
      <c r="E97" s="13">
        <v>2362</v>
      </c>
      <c r="F97" s="14">
        <f t="shared" si="16"/>
        <v>2706</v>
      </c>
      <c r="G97" s="13">
        <v>3</v>
      </c>
      <c r="H97" s="13">
        <v>50</v>
      </c>
      <c r="I97" s="13">
        <v>16</v>
      </c>
      <c r="J97" s="13">
        <v>316</v>
      </c>
      <c r="K97" s="14">
        <f t="shared" si="17"/>
        <v>385</v>
      </c>
      <c r="L97" s="12"/>
      <c r="M97" s="15">
        <f t="shared" si="13"/>
        <v>3091</v>
      </c>
    </row>
    <row r="98" spans="1:13" ht="12.75">
      <c r="A98" s="11" t="s">
        <v>101</v>
      </c>
      <c r="B98" s="13">
        <v>6</v>
      </c>
      <c r="C98" s="13">
        <v>144</v>
      </c>
      <c r="D98" s="13">
        <v>216</v>
      </c>
      <c r="E98" s="13">
        <v>2763</v>
      </c>
      <c r="F98" s="14">
        <f>SUM(B98:E98)</f>
        <v>3129</v>
      </c>
      <c r="G98" s="13">
        <v>0</v>
      </c>
      <c r="H98" s="13">
        <v>68</v>
      </c>
      <c r="I98" s="13">
        <v>24</v>
      </c>
      <c r="J98" s="13">
        <v>458</v>
      </c>
      <c r="K98" s="14">
        <f t="shared" si="17"/>
        <v>550</v>
      </c>
      <c r="L98" s="12"/>
      <c r="M98" s="15">
        <f t="shared" si="13"/>
        <v>3679</v>
      </c>
    </row>
    <row r="99" spans="1:13" ht="12.75">
      <c r="A99" s="11" t="s">
        <v>102</v>
      </c>
      <c r="B99" s="13">
        <v>7</v>
      </c>
      <c r="C99" s="13">
        <v>93</v>
      </c>
      <c r="D99" s="13">
        <v>208</v>
      </c>
      <c r="E99" s="13">
        <v>2316</v>
      </c>
      <c r="F99" s="14">
        <f t="shared" si="16"/>
        <v>2624</v>
      </c>
      <c r="G99" s="13">
        <v>0</v>
      </c>
      <c r="H99" s="13">
        <v>59</v>
      </c>
      <c r="I99" s="13">
        <v>21</v>
      </c>
      <c r="J99" s="13">
        <v>337</v>
      </c>
      <c r="K99" s="14">
        <f t="shared" si="17"/>
        <v>417</v>
      </c>
      <c r="L99" s="12"/>
      <c r="M99" s="15">
        <f t="shared" si="13"/>
        <v>3041</v>
      </c>
    </row>
    <row r="100" spans="1:13" ht="12.75">
      <c r="A100" s="11" t="s">
        <v>103</v>
      </c>
      <c r="B100" s="13">
        <v>4</v>
      </c>
      <c r="C100" s="13">
        <v>68</v>
      </c>
      <c r="D100" s="13">
        <v>132</v>
      </c>
      <c r="E100" s="13">
        <v>2721</v>
      </c>
      <c r="F100" s="14">
        <f t="shared" si="16"/>
        <v>2925</v>
      </c>
      <c r="G100" s="13">
        <v>0</v>
      </c>
      <c r="H100" s="13">
        <v>38</v>
      </c>
      <c r="I100" s="13">
        <v>23</v>
      </c>
      <c r="J100" s="13">
        <v>254</v>
      </c>
      <c r="K100" s="14">
        <f t="shared" si="17"/>
        <v>315</v>
      </c>
      <c r="L100" s="12"/>
      <c r="M100" s="15">
        <f t="shared" si="13"/>
        <v>3240</v>
      </c>
    </row>
    <row r="101" spans="1:13" ht="12.75">
      <c r="A101" s="11" t="s">
        <v>104</v>
      </c>
      <c r="B101" s="13">
        <v>8</v>
      </c>
      <c r="C101" s="13">
        <v>122</v>
      </c>
      <c r="D101" s="13">
        <v>154</v>
      </c>
      <c r="E101" s="13">
        <v>2914</v>
      </c>
      <c r="F101" s="14">
        <f>SUM(B101:E101)</f>
        <v>3198</v>
      </c>
      <c r="G101" s="13">
        <v>0</v>
      </c>
      <c r="H101" s="13">
        <v>22</v>
      </c>
      <c r="I101" s="13">
        <v>18</v>
      </c>
      <c r="J101" s="13">
        <v>303</v>
      </c>
      <c r="K101" s="14">
        <f t="shared" si="17"/>
        <v>343</v>
      </c>
      <c r="L101" s="12"/>
      <c r="M101" s="15">
        <f t="shared" si="13"/>
        <v>3541</v>
      </c>
    </row>
    <row r="102" spans="1:13" ht="12.75">
      <c r="A102" s="11" t="s">
        <v>105</v>
      </c>
      <c r="B102" s="13">
        <v>5</v>
      </c>
      <c r="C102" s="13">
        <v>118</v>
      </c>
      <c r="D102" s="13">
        <v>192</v>
      </c>
      <c r="E102" s="13">
        <v>2112</v>
      </c>
      <c r="F102" s="14">
        <f>SUM(B102:E102)</f>
        <v>2427</v>
      </c>
      <c r="G102" s="13">
        <v>0</v>
      </c>
      <c r="H102" s="13">
        <v>25</v>
      </c>
      <c r="I102" s="13">
        <v>20</v>
      </c>
      <c r="J102" s="13">
        <v>281</v>
      </c>
      <c r="K102" s="14">
        <f t="shared" si="17"/>
        <v>326</v>
      </c>
      <c r="L102" s="12"/>
      <c r="M102" s="15">
        <f t="shared" si="13"/>
        <v>2753</v>
      </c>
    </row>
    <row r="103" spans="1:13" ht="12.75">
      <c r="A103" s="11" t="s">
        <v>106</v>
      </c>
      <c r="B103" s="13">
        <v>7</v>
      </c>
      <c r="C103" s="13">
        <v>109</v>
      </c>
      <c r="D103" s="13">
        <v>167</v>
      </c>
      <c r="E103" s="13">
        <v>1952</v>
      </c>
      <c r="F103" s="14">
        <f>SUM(B103:E103)</f>
        <v>2235</v>
      </c>
      <c r="G103" s="13">
        <v>1</v>
      </c>
      <c r="H103" s="13">
        <v>34</v>
      </c>
      <c r="I103" s="13">
        <v>12</v>
      </c>
      <c r="J103" s="13">
        <v>375</v>
      </c>
      <c r="K103" s="14">
        <f t="shared" si="17"/>
        <v>422</v>
      </c>
      <c r="L103" s="12"/>
      <c r="M103" s="15">
        <f t="shared" si="13"/>
        <v>2657</v>
      </c>
    </row>
    <row r="104" spans="1:13" ht="12.75">
      <c r="A104" s="11" t="s">
        <v>107</v>
      </c>
      <c r="B104" s="13">
        <v>3</v>
      </c>
      <c r="C104" s="13">
        <v>143</v>
      </c>
      <c r="D104" s="13">
        <v>188</v>
      </c>
      <c r="E104" s="13">
        <v>1992</v>
      </c>
      <c r="F104" s="14">
        <f>SUM(B104:E104)</f>
        <v>2326</v>
      </c>
      <c r="G104" s="13">
        <v>1</v>
      </c>
      <c r="H104" s="13">
        <v>30</v>
      </c>
      <c r="I104" s="13">
        <v>20</v>
      </c>
      <c r="J104" s="13">
        <v>318</v>
      </c>
      <c r="K104" s="14">
        <f t="shared" si="17"/>
        <v>369</v>
      </c>
      <c r="L104" s="12"/>
      <c r="M104" s="15">
        <f t="shared" si="13"/>
        <v>2695</v>
      </c>
    </row>
    <row r="105" spans="1:13" ht="12.75">
      <c r="A105" s="11" t="s">
        <v>110</v>
      </c>
      <c r="B105" s="13">
        <v>0</v>
      </c>
      <c r="C105" s="13">
        <v>136</v>
      </c>
      <c r="D105" s="13">
        <v>169</v>
      </c>
      <c r="E105" s="13">
        <v>2463</v>
      </c>
      <c r="F105" s="14">
        <v>2768</v>
      </c>
      <c r="G105" s="13">
        <v>1</v>
      </c>
      <c r="H105" s="13">
        <v>44</v>
      </c>
      <c r="I105" s="13">
        <v>27</v>
      </c>
      <c r="J105" s="13">
        <v>322</v>
      </c>
      <c r="K105" s="14">
        <f t="shared" si="17"/>
        <v>394</v>
      </c>
      <c r="L105" s="12"/>
      <c r="M105" s="15">
        <f t="shared" si="13"/>
        <v>3162</v>
      </c>
    </row>
    <row r="106" spans="1:13" ht="12.75">
      <c r="A106" s="11" t="s">
        <v>111</v>
      </c>
      <c r="B106" s="13">
        <v>2</v>
      </c>
      <c r="C106" s="13">
        <v>115</v>
      </c>
      <c r="D106" s="13">
        <v>172</v>
      </c>
      <c r="E106" s="13">
        <v>2585</v>
      </c>
      <c r="F106" s="14">
        <v>2874</v>
      </c>
      <c r="G106" s="13">
        <v>1</v>
      </c>
      <c r="H106" s="13">
        <v>31</v>
      </c>
      <c r="I106" s="13">
        <v>11</v>
      </c>
      <c r="J106" s="13">
        <v>308</v>
      </c>
      <c r="K106" s="14">
        <f t="shared" si="17"/>
        <v>351</v>
      </c>
      <c r="L106" s="12"/>
      <c r="M106" s="15">
        <f t="shared" si="13"/>
        <v>3225</v>
      </c>
    </row>
    <row r="107" spans="1:13" ht="12.75">
      <c r="A107" s="11" t="s">
        <v>112</v>
      </c>
      <c r="B107" s="13">
        <v>7</v>
      </c>
      <c r="C107" s="13">
        <v>224</v>
      </c>
      <c r="D107" s="13">
        <v>208</v>
      </c>
      <c r="E107" s="13">
        <v>3106</v>
      </c>
      <c r="F107" s="14">
        <v>3545</v>
      </c>
      <c r="G107" s="13">
        <v>0</v>
      </c>
      <c r="H107" s="13">
        <v>66</v>
      </c>
      <c r="I107" s="13">
        <v>23</v>
      </c>
      <c r="J107" s="13">
        <v>290</v>
      </c>
      <c r="K107" s="14">
        <f t="shared" si="17"/>
        <v>379</v>
      </c>
      <c r="L107" s="12"/>
      <c r="M107" s="15">
        <f t="shared" si="13"/>
        <v>3924</v>
      </c>
    </row>
    <row r="108" spans="1:13" ht="12.75">
      <c r="A108" s="11" t="s">
        <v>113</v>
      </c>
      <c r="B108" s="13">
        <v>3</v>
      </c>
      <c r="C108" s="13">
        <v>57</v>
      </c>
      <c r="D108" s="13">
        <v>134</v>
      </c>
      <c r="E108" s="13">
        <v>1693</v>
      </c>
      <c r="F108" s="14">
        <v>1887</v>
      </c>
      <c r="G108" s="13">
        <v>0</v>
      </c>
      <c r="H108" s="13">
        <v>12</v>
      </c>
      <c r="I108" s="13">
        <v>1</v>
      </c>
      <c r="J108" s="13">
        <v>212</v>
      </c>
      <c r="K108" s="14">
        <f t="shared" si="17"/>
        <v>225</v>
      </c>
      <c r="L108" s="12"/>
      <c r="M108" s="15">
        <f t="shared" si="13"/>
        <v>2112</v>
      </c>
    </row>
    <row r="109" spans="1:13" ht="12.75">
      <c r="A109" s="11" t="s">
        <v>114</v>
      </c>
      <c r="B109" s="13">
        <v>7</v>
      </c>
      <c r="C109" s="13">
        <v>180</v>
      </c>
      <c r="D109" s="13">
        <v>175</v>
      </c>
      <c r="E109" s="13">
        <v>2683</v>
      </c>
      <c r="F109" s="14">
        <v>3045</v>
      </c>
      <c r="G109" s="13">
        <v>0</v>
      </c>
      <c r="H109" s="13">
        <v>50</v>
      </c>
      <c r="I109" s="13">
        <v>13</v>
      </c>
      <c r="J109" s="13">
        <v>434</v>
      </c>
      <c r="K109" s="14">
        <f t="shared" si="17"/>
        <v>497</v>
      </c>
      <c r="L109" s="12"/>
      <c r="M109" s="15">
        <f t="shared" si="13"/>
        <v>3542</v>
      </c>
    </row>
    <row r="110" spans="1:13" ht="12.75">
      <c r="A110" s="11" t="s">
        <v>115</v>
      </c>
      <c r="B110" s="13">
        <v>15</v>
      </c>
      <c r="C110" s="13">
        <v>132</v>
      </c>
      <c r="D110" s="13">
        <v>197</v>
      </c>
      <c r="E110" s="13">
        <v>2986</v>
      </c>
      <c r="F110" s="14">
        <v>3330</v>
      </c>
      <c r="G110" s="13">
        <v>0</v>
      </c>
      <c r="H110" s="13">
        <v>54</v>
      </c>
      <c r="I110" s="13">
        <v>22</v>
      </c>
      <c r="J110" s="13">
        <v>493</v>
      </c>
      <c r="K110" s="14">
        <f t="shared" si="17"/>
        <v>569</v>
      </c>
      <c r="L110" s="12"/>
      <c r="M110" s="15">
        <f t="shared" si="13"/>
        <v>3899</v>
      </c>
    </row>
    <row r="111" spans="1:13" ht="12.75">
      <c r="A111" s="11" t="s">
        <v>116</v>
      </c>
      <c r="B111" s="13">
        <v>15</v>
      </c>
      <c r="C111" s="13">
        <v>96</v>
      </c>
      <c r="D111" s="13">
        <v>191</v>
      </c>
      <c r="E111" s="13">
        <v>2308</v>
      </c>
      <c r="F111" s="14">
        <v>2610</v>
      </c>
      <c r="G111" s="13">
        <v>0</v>
      </c>
      <c r="H111" s="13">
        <v>43</v>
      </c>
      <c r="I111" s="13">
        <v>17</v>
      </c>
      <c r="J111" s="13">
        <v>372</v>
      </c>
      <c r="K111" s="14">
        <f t="shared" si="17"/>
        <v>432</v>
      </c>
      <c r="L111" s="12"/>
      <c r="M111" s="15">
        <f t="shared" si="13"/>
        <v>3042</v>
      </c>
    </row>
    <row r="112" spans="1:13" ht="12.75">
      <c r="A112" s="20" t="s">
        <v>117</v>
      </c>
      <c r="B112" s="13">
        <v>20</v>
      </c>
      <c r="C112" s="13">
        <v>85</v>
      </c>
      <c r="D112" s="13">
        <v>197</v>
      </c>
      <c r="E112" s="13">
        <v>2922</v>
      </c>
      <c r="F112" s="14">
        <v>3224</v>
      </c>
      <c r="G112" s="13">
        <v>2</v>
      </c>
      <c r="H112" s="13">
        <v>41</v>
      </c>
      <c r="I112" s="13">
        <v>18</v>
      </c>
      <c r="J112" s="13">
        <v>267</v>
      </c>
      <c r="K112" s="14">
        <f t="shared" si="17"/>
        <v>328</v>
      </c>
      <c r="L112" s="17"/>
      <c r="M112" s="14">
        <f t="shared" si="13"/>
        <v>3552</v>
      </c>
    </row>
    <row r="113" spans="1:13" ht="12.75">
      <c r="A113" s="21" t="s">
        <v>129</v>
      </c>
      <c r="B113" s="13">
        <v>15</v>
      </c>
      <c r="C113" s="13">
        <v>257</v>
      </c>
      <c r="D113" s="13">
        <v>198</v>
      </c>
      <c r="E113" s="13">
        <v>3180</v>
      </c>
      <c r="F113" s="14">
        <f>SUM(B113:E113)</f>
        <v>3650</v>
      </c>
      <c r="G113" s="13">
        <v>0</v>
      </c>
      <c r="H113" s="13">
        <v>40</v>
      </c>
      <c r="I113" s="13">
        <v>20</v>
      </c>
      <c r="J113" s="13">
        <v>300</v>
      </c>
      <c r="K113" s="14">
        <f t="shared" si="17"/>
        <v>360</v>
      </c>
      <c r="L113" s="17"/>
      <c r="M113" s="14">
        <f aca="true" t="shared" si="18" ref="M113:M124">F113+K113</f>
        <v>4010</v>
      </c>
    </row>
    <row r="114" spans="1:13" ht="12.75">
      <c r="A114" s="22" t="s">
        <v>130</v>
      </c>
      <c r="B114" s="13">
        <v>19</v>
      </c>
      <c r="C114" s="13">
        <v>295</v>
      </c>
      <c r="D114" s="13">
        <v>151</v>
      </c>
      <c r="E114" s="13">
        <v>2128</v>
      </c>
      <c r="F114" s="14">
        <f>SUM(B114:E114)</f>
        <v>2593</v>
      </c>
      <c r="G114" s="13">
        <v>1</v>
      </c>
      <c r="H114" s="13">
        <v>43</v>
      </c>
      <c r="I114" s="13">
        <v>23</v>
      </c>
      <c r="J114" s="13">
        <v>382</v>
      </c>
      <c r="K114" s="14">
        <f t="shared" si="17"/>
        <v>449</v>
      </c>
      <c r="L114" s="12"/>
      <c r="M114" s="15">
        <f t="shared" si="18"/>
        <v>3042</v>
      </c>
    </row>
    <row r="115" spans="1:13" ht="12.75">
      <c r="A115" s="22" t="s">
        <v>119</v>
      </c>
      <c r="B115" s="13">
        <v>15</v>
      </c>
      <c r="C115" s="13">
        <v>335</v>
      </c>
      <c r="D115" s="13">
        <v>195</v>
      </c>
      <c r="E115" s="13">
        <v>2484</v>
      </c>
      <c r="F115" s="14">
        <f>SUM(B115:E115)</f>
        <v>3029</v>
      </c>
      <c r="G115" s="13">
        <v>0</v>
      </c>
      <c r="H115" s="13">
        <v>52</v>
      </c>
      <c r="I115" s="13">
        <v>31</v>
      </c>
      <c r="J115" s="13">
        <v>407</v>
      </c>
      <c r="K115" s="14">
        <f t="shared" si="17"/>
        <v>490</v>
      </c>
      <c r="L115" s="12"/>
      <c r="M115" s="15">
        <f t="shared" si="18"/>
        <v>3519</v>
      </c>
    </row>
    <row r="116" spans="1:13" ht="12.75">
      <c r="A116" s="22" t="s">
        <v>120</v>
      </c>
      <c r="B116" s="13">
        <v>8</v>
      </c>
      <c r="C116" s="13">
        <v>315</v>
      </c>
      <c r="D116" s="13">
        <v>140</v>
      </c>
      <c r="E116" s="13">
        <v>2611</v>
      </c>
      <c r="F116" s="14">
        <f>SUM(B116:E116)</f>
        <v>3074</v>
      </c>
      <c r="G116" s="13">
        <v>0</v>
      </c>
      <c r="H116" s="13">
        <v>51</v>
      </c>
      <c r="I116" s="13">
        <v>31</v>
      </c>
      <c r="J116" s="13">
        <v>400</v>
      </c>
      <c r="K116" s="14">
        <f t="shared" si="17"/>
        <v>482</v>
      </c>
      <c r="L116" s="12"/>
      <c r="M116" s="15">
        <f t="shared" si="18"/>
        <v>3556</v>
      </c>
    </row>
    <row r="117" spans="1:13" ht="12.75">
      <c r="A117" s="22" t="s">
        <v>121</v>
      </c>
      <c r="B117" s="13">
        <v>9</v>
      </c>
      <c r="C117" s="13">
        <v>333</v>
      </c>
      <c r="D117" s="13">
        <v>193</v>
      </c>
      <c r="E117" s="13">
        <v>2819</v>
      </c>
      <c r="F117" s="14">
        <v>2768</v>
      </c>
      <c r="G117" s="13">
        <v>2</v>
      </c>
      <c r="H117" s="13">
        <v>37</v>
      </c>
      <c r="I117" s="13">
        <v>26</v>
      </c>
      <c r="J117" s="13">
        <v>333</v>
      </c>
      <c r="K117" s="14">
        <f t="shared" si="17"/>
        <v>398</v>
      </c>
      <c r="L117" s="12"/>
      <c r="M117" s="15">
        <f t="shared" si="18"/>
        <v>3166</v>
      </c>
    </row>
    <row r="118" spans="1:13" ht="12.75">
      <c r="A118" s="22" t="s">
        <v>122</v>
      </c>
      <c r="B118" s="13">
        <v>8</v>
      </c>
      <c r="C118" s="13">
        <v>370</v>
      </c>
      <c r="D118" s="13">
        <v>239</v>
      </c>
      <c r="E118" s="13">
        <v>3465</v>
      </c>
      <c r="F118" s="14">
        <v>2874</v>
      </c>
      <c r="G118" s="13">
        <v>2</v>
      </c>
      <c r="H118" s="13">
        <v>67</v>
      </c>
      <c r="I118" s="13">
        <v>21</v>
      </c>
      <c r="J118" s="13">
        <v>364</v>
      </c>
      <c r="K118" s="14">
        <f t="shared" si="17"/>
        <v>454</v>
      </c>
      <c r="L118" s="12"/>
      <c r="M118" s="15">
        <f t="shared" si="18"/>
        <v>3328</v>
      </c>
    </row>
    <row r="119" spans="1:13" ht="12.75">
      <c r="A119" s="22" t="s">
        <v>123</v>
      </c>
      <c r="B119" s="13">
        <v>6</v>
      </c>
      <c r="C119" s="13">
        <v>452</v>
      </c>
      <c r="D119" s="13">
        <v>244</v>
      </c>
      <c r="E119" s="13">
        <v>4465</v>
      </c>
      <c r="F119" s="14">
        <v>3545</v>
      </c>
      <c r="G119" s="13">
        <v>0</v>
      </c>
      <c r="H119" s="13">
        <v>58</v>
      </c>
      <c r="I119" s="13">
        <v>22</v>
      </c>
      <c r="J119" s="13">
        <v>419</v>
      </c>
      <c r="K119" s="14">
        <f t="shared" si="17"/>
        <v>499</v>
      </c>
      <c r="L119" s="12"/>
      <c r="M119" s="15">
        <f t="shared" si="18"/>
        <v>4044</v>
      </c>
    </row>
    <row r="120" spans="1:13" ht="12.75">
      <c r="A120" s="22" t="s">
        <v>124</v>
      </c>
      <c r="B120" s="13">
        <v>8</v>
      </c>
      <c r="C120" s="13">
        <v>179</v>
      </c>
      <c r="D120" s="13">
        <v>138</v>
      </c>
      <c r="E120" s="13">
        <v>2162</v>
      </c>
      <c r="F120" s="14">
        <v>1887</v>
      </c>
      <c r="G120" s="13">
        <v>0</v>
      </c>
      <c r="H120" s="13">
        <v>15</v>
      </c>
      <c r="I120" s="13">
        <v>15</v>
      </c>
      <c r="J120" s="13">
        <v>218</v>
      </c>
      <c r="K120" s="14">
        <f t="shared" si="17"/>
        <v>248</v>
      </c>
      <c r="L120" s="12"/>
      <c r="M120" s="15">
        <f t="shared" si="18"/>
        <v>2135</v>
      </c>
    </row>
    <row r="121" spans="1:13" ht="12.75">
      <c r="A121" s="22" t="s">
        <v>125</v>
      </c>
      <c r="B121" s="13">
        <v>1</v>
      </c>
      <c r="C121" s="13">
        <v>352</v>
      </c>
      <c r="D121" s="13">
        <v>224</v>
      </c>
      <c r="E121" s="13">
        <v>4142</v>
      </c>
      <c r="F121" s="14">
        <v>3045</v>
      </c>
      <c r="G121" s="13">
        <v>1</v>
      </c>
      <c r="H121" s="13">
        <v>61</v>
      </c>
      <c r="I121" s="13">
        <v>23</v>
      </c>
      <c r="J121" s="13">
        <v>548</v>
      </c>
      <c r="K121" s="14">
        <f t="shared" si="17"/>
        <v>633</v>
      </c>
      <c r="L121" s="12"/>
      <c r="M121" s="15">
        <f t="shared" si="18"/>
        <v>3678</v>
      </c>
    </row>
    <row r="122" spans="1:13" ht="12.75">
      <c r="A122" s="22" t="s">
        <v>126</v>
      </c>
      <c r="B122" s="13">
        <v>2</v>
      </c>
      <c r="C122" s="13">
        <v>364</v>
      </c>
      <c r="D122" s="13">
        <v>260</v>
      </c>
      <c r="E122" s="13">
        <v>4081</v>
      </c>
      <c r="F122" s="14">
        <v>3330</v>
      </c>
      <c r="G122" s="13">
        <v>0</v>
      </c>
      <c r="H122" s="13">
        <v>65</v>
      </c>
      <c r="I122" s="13">
        <v>50</v>
      </c>
      <c r="J122" s="13">
        <v>553</v>
      </c>
      <c r="K122" s="14">
        <f t="shared" si="17"/>
        <v>668</v>
      </c>
      <c r="L122" s="12"/>
      <c r="M122" s="15">
        <f t="shared" si="18"/>
        <v>3998</v>
      </c>
    </row>
    <row r="123" spans="1:13" ht="12.75">
      <c r="A123" s="22" t="s">
        <v>127</v>
      </c>
      <c r="B123" s="13">
        <v>8</v>
      </c>
      <c r="C123" s="13">
        <v>234</v>
      </c>
      <c r="D123" s="13">
        <v>238</v>
      </c>
      <c r="E123" s="13">
        <v>3492</v>
      </c>
      <c r="F123" s="14">
        <v>2610</v>
      </c>
      <c r="G123" s="13">
        <v>0</v>
      </c>
      <c r="H123" s="13">
        <v>64</v>
      </c>
      <c r="I123" s="13">
        <v>26</v>
      </c>
      <c r="J123" s="13">
        <v>428</v>
      </c>
      <c r="K123" s="14">
        <f t="shared" si="17"/>
        <v>518</v>
      </c>
      <c r="L123" s="12"/>
      <c r="M123" s="15">
        <f t="shared" si="18"/>
        <v>3128</v>
      </c>
    </row>
    <row r="124" spans="1:13" ht="13.5" thickBot="1">
      <c r="A124" s="23" t="s">
        <v>128</v>
      </c>
      <c r="B124" s="19">
        <v>18</v>
      </c>
      <c r="C124" s="19">
        <v>224</v>
      </c>
      <c r="D124" s="19">
        <v>168</v>
      </c>
      <c r="E124" s="19">
        <v>3557</v>
      </c>
      <c r="F124" s="16">
        <v>3224</v>
      </c>
      <c r="G124" s="19">
        <v>2</v>
      </c>
      <c r="H124" s="19">
        <v>45</v>
      </c>
      <c r="I124" s="19">
        <v>21</v>
      </c>
      <c r="J124" s="19">
        <v>333</v>
      </c>
      <c r="K124" s="14">
        <f t="shared" si="17"/>
        <v>401</v>
      </c>
      <c r="L124" s="18"/>
      <c r="M124" s="16">
        <f t="shared" si="18"/>
        <v>3625</v>
      </c>
    </row>
    <row r="125" spans="1:11" ht="12.75">
      <c r="A125" s="12" t="s">
        <v>108</v>
      </c>
      <c r="K125" s="24"/>
    </row>
  </sheetData>
  <mergeCells count="2">
    <mergeCell ref="B3:F3"/>
    <mergeCell ref="G3:K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2013-05-09T10:09:01Z</dcterms:created>
  <dcterms:modified xsi:type="dcterms:W3CDTF">2015-05-07T11:57:59Z</dcterms:modified>
  <cp:category/>
  <cp:version/>
  <cp:contentType/>
  <cp:contentStatus/>
</cp:coreProperties>
</file>