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2.06.01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<sst xmlns="http://schemas.openxmlformats.org/spreadsheetml/2006/main" count="167" uniqueCount="160">
  <si>
    <t>02.06.01 Ciutadans/es estrangers/es</t>
  </si>
  <si>
    <t>Nacionalitat. Sabadell. 1/1/2014 i 1/1/2015</t>
  </si>
  <si>
    <t>Nacionalitat</t>
  </si>
  <si>
    <r>
      <t>D</t>
    </r>
    <r>
      <rPr>
        <b/>
        <sz val="8"/>
        <color indexed="9"/>
        <rFont val="Arial"/>
        <family val="2"/>
      </rPr>
      <t xml:space="preserve"> abso.</t>
    </r>
  </si>
  <si>
    <r>
      <t>D</t>
    </r>
    <r>
      <rPr>
        <b/>
        <sz val="8"/>
        <color indexed="9"/>
        <rFont val="Arial"/>
        <family val="2"/>
      </rPr>
      <t xml:space="preserve"> %</t>
    </r>
  </si>
  <si>
    <t>Algèria</t>
  </si>
  <si>
    <t>Afganistan</t>
  </si>
  <si>
    <t>Egipte</t>
  </si>
  <si>
    <t>Mongòlia</t>
  </si>
  <si>
    <t>Líbia</t>
  </si>
  <si>
    <t>Àsia central</t>
  </si>
  <si>
    <t>Marroc</t>
  </si>
  <si>
    <t>Filipines</t>
  </si>
  <si>
    <t>Sàhara Occ.</t>
  </si>
  <si>
    <t>Indonèsia</t>
  </si>
  <si>
    <t>-</t>
  </si>
  <si>
    <t>Tunísia</t>
  </si>
  <si>
    <t>Malàisia</t>
  </si>
  <si>
    <t xml:space="preserve">Àfrica del nord </t>
  </si>
  <si>
    <t>Tailàndia</t>
  </si>
  <si>
    <t>Benín</t>
  </si>
  <si>
    <t>Àsia del sud-est</t>
  </si>
  <si>
    <t>Burkina Faso</t>
  </si>
  <si>
    <t>Bangla Desh</t>
  </si>
  <si>
    <t>Cap Verd</t>
  </si>
  <si>
    <t>Índia</t>
  </si>
  <si>
    <t>Costa d'Ivori</t>
  </si>
  <si>
    <t>Nepal</t>
  </si>
  <si>
    <t>Gàmbia</t>
  </si>
  <si>
    <t>Pakistan</t>
  </si>
  <si>
    <t>Ghana</t>
  </si>
  <si>
    <t>Àsia sud-central</t>
  </si>
  <si>
    <t>Guinea</t>
  </si>
  <si>
    <t>Iran</t>
  </si>
  <si>
    <t>Guinea Bissau</t>
  </si>
  <si>
    <t>Iraq</t>
  </si>
  <si>
    <t>Libèria</t>
  </si>
  <si>
    <t>Israel</t>
  </si>
  <si>
    <t>Mali</t>
  </si>
  <si>
    <t>Jordània</t>
  </si>
  <si>
    <t>Mauritània</t>
  </si>
  <si>
    <t>Líban</t>
  </si>
  <si>
    <t>Níger</t>
  </si>
  <si>
    <t>Síria</t>
  </si>
  <si>
    <t>Nigèria</t>
  </si>
  <si>
    <t>Turquia</t>
  </si>
  <si>
    <t>Senegal</t>
  </si>
  <si>
    <t>Orient pròxim i mitjà</t>
  </si>
  <si>
    <t>Sierra Leone</t>
  </si>
  <si>
    <t>Azerbaidjan</t>
  </si>
  <si>
    <t>Togo</t>
  </si>
  <si>
    <t>Kazakhstan</t>
  </si>
  <si>
    <t xml:space="preserve">Àfrica occidental </t>
  </si>
  <si>
    <t>Uzbekistan</t>
  </si>
  <si>
    <t>Etiòpia</t>
  </si>
  <si>
    <t>Àsia sud-oest</t>
  </si>
  <si>
    <t>Kenya</t>
  </si>
  <si>
    <t>Països Àsia S.R.D.E.</t>
  </si>
  <si>
    <t>Madagascar</t>
  </si>
  <si>
    <t>Resta d'Àsia</t>
  </si>
  <si>
    <t>Moçambic</t>
  </si>
  <si>
    <t>Armènia</t>
  </si>
  <si>
    <t>Rwanda</t>
  </si>
  <si>
    <t>Bielorússia</t>
  </si>
  <si>
    <t>Tanzània</t>
  </si>
  <si>
    <t>Geòrgia</t>
  </si>
  <si>
    <t>Zimbabwe</t>
  </si>
  <si>
    <t>Moldàvia</t>
  </si>
  <si>
    <t xml:space="preserve">Àfrica oriental </t>
  </si>
  <si>
    <t>Rússia</t>
  </si>
  <si>
    <t>Angola</t>
  </si>
  <si>
    <t>Ucraïna</t>
  </si>
  <si>
    <t>Camerun</t>
  </si>
  <si>
    <t>Europa de l'est</t>
  </si>
  <si>
    <t>Congo</t>
  </si>
  <si>
    <t>Albània</t>
  </si>
  <si>
    <t>Guinea Equatorial</t>
  </si>
  <si>
    <t>Bòsnia i Hercegovina</t>
  </si>
  <si>
    <t>R. D. del Congo</t>
  </si>
  <si>
    <t>Macedònia</t>
  </si>
  <si>
    <t>Uganda</t>
  </si>
  <si>
    <t xml:space="preserve">Sèrbia </t>
  </si>
  <si>
    <t xml:space="preserve">Àfrica central </t>
  </si>
  <si>
    <t>Europa del sud-est</t>
  </si>
  <si>
    <t>Rep. de Sud-àfrica</t>
  </si>
  <si>
    <t>Alemanya</t>
  </si>
  <si>
    <t xml:space="preserve">Àfrica austral </t>
  </si>
  <si>
    <t>Àustria</t>
  </si>
  <si>
    <t>Resta d'Àfrica</t>
  </si>
  <si>
    <t>Bèlgica</t>
  </si>
  <si>
    <t>Bahames</t>
  </si>
  <si>
    <t>Bulgària</t>
  </si>
  <si>
    <t>Cuba</t>
  </si>
  <si>
    <t>Croàcia</t>
  </si>
  <si>
    <t>Dominica</t>
  </si>
  <si>
    <t>Dinamarca</t>
  </si>
  <si>
    <t>Haití</t>
  </si>
  <si>
    <t>Eslovàquia</t>
  </si>
  <si>
    <t>Rep. Dominicana</t>
  </si>
  <si>
    <t>Eslovènia</t>
  </si>
  <si>
    <t>Trinitat i Tobago</t>
  </si>
  <si>
    <t>Estònia</t>
  </si>
  <si>
    <t>Carib</t>
  </si>
  <si>
    <t>Finlàndia</t>
  </si>
  <si>
    <t>Costa Rica</t>
  </si>
  <si>
    <t>França</t>
  </si>
  <si>
    <t>El Salvador</t>
  </si>
  <si>
    <t>Grècia</t>
  </si>
  <si>
    <t xml:space="preserve">Guatemala </t>
  </si>
  <si>
    <t>Hongria</t>
  </si>
  <si>
    <t>Hondures</t>
  </si>
  <si>
    <t>Irlanda</t>
  </si>
  <si>
    <t>Nicaragua</t>
  </si>
  <si>
    <t>Itàlia</t>
  </si>
  <si>
    <t>Panamà</t>
  </si>
  <si>
    <t>Letònia</t>
  </si>
  <si>
    <t>Amèrica central</t>
  </si>
  <si>
    <t>Lituània</t>
  </si>
  <si>
    <t>Argentina</t>
  </si>
  <si>
    <t>Països Baixos</t>
  </si>
  <si>
    <t>Bolívia</t>
  </si>
  <si>
    <t>Polònia</t>
  </si>
  <si>
    <t>Brasil</t>
  </si>
  <si>
    <t>Portugal</t>
  </si>
  <si>
    <t>Colòmbia</t>
  </si>
  <si>
    <t>Regne Unit</t>
  </si>
  <si>
    <t>Equador</t>
  </si>
  <si>
    <t>Rep. Txeca</t>
  </si>
  <si>
    <t>Paraguai</t>
  </si>
  <si>
    <t>Romania</t>
  </si>
  <si>
    <t>Perú</t>
  </si>
  <si>
    <t>Suècia</t>
  </si>
  <si>
    <t>Uruguai</t>
  </si>
  <si>
    <t>Xipre</t>
  </si>
  <si>
    <t>Veneçuela</t>
  </si>
  <si>
    <t>Unió Europea</t>
  </si>
  <si>
    <t>Xile</t>
  </si>
  <si>
    <t>Andorra</t>
  </si>
  <si>
    <t>Amèrica del sud</t>
  </si>
  <si>
    <t>Islàndia</t>
  </si>
  <si>
    <t>Canadà</t>
  </si>
  <si>
    <t>Noruega</t>
  </si>
  <si>
    <t>E.U.A</t>
  </si>
  <si>
    <t>Suïssa</t>
  </si>
  <si>
    <t>Mèxic</t>
  </si>
  <si>
    <t>Resta d'Europa</t>
  </si>
  <si>
    <t xml:space="preserve">Amèrica del nord </t>
  </si>
  <si>
    <t>Països Europa S.R.D.E.</t>
  </si>
  <si>
    <t>Corea</t>
  </si>
  <si>
    <t>Corea del Nord</t>
  </si>
  <si>
    <t>Austràlia</t>
  </si>
  <si>
    <t>Japó</t>
  </si>
  <si>
    <t>Nova Zelanda</t>
  </si>
  <si>
    <t>Taiwan</t>
  </si>
  <si>
    <t>Oceania</t>
  </si>
  <si>
    <t>Xina</t>
  </si>
  <si>
    <t>Apàtrida /No consta</t>
  </si>
  <si>
    <t>Àsia oriental</t>
  </si>
  <si>
    <t>Total</t>
  </si>
  <si>
    <t>Font: Ajuntament de Sabadell. Gestió de la Informació.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</si>
</sst>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#,##0"/>
    <numFmt numFmtId="167" formatCode="0.00"/>
  </numFmts>
  <fonts count="10"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color indexed="9"/>
      <name val="Symbol"/>
      <family val="1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9">
    <border>
      <left/>
      <right/>
      <top/>
      <bottom/>
      <diagonal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42">
    <xf numFmtId="164" fontId="0" fillId="0" borderId="0" xfId="0" applyAlignment="1">
      <alignment/>
    </xf>
    <xf numFmtId="164" fontId="0" fillId="0" borderId="0" xfId="0" applyAlignment="1">
      <alignment horizontal="right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2" borderId="0" xfId="0" applyFont="1" applyFill="1" applyAlignment="1">
      <alignment/>
    </xf>
    <xf numFmtId="165" fontId="4" fillId="2" borderId="0" xfId="0" applyNumberFormat="1" applyFont="1" applyFill="1" applyAlignment="1">
      <alignment horizontal="right"/>
    </xf>
    <xf numFmtId="164" fontId="5" fillId="2" borderId="0" xfId="0" applyFont="1" applyFill="1" applyAlignment="1">
      <alignment horizontal="right"/>
    </xf>
    <xf numFmtId="164" fontId="6" fillId="0" borderId="0" xfId="20" applyFont="1" applyFill="1" applyBorder="1" applyAlignment="1">
      <alignment horizontal="center"/>
      <protection/>
    </xf>
    <xf numFmtId="164" fontId="7" fillId="0" borderId="0" xfId="0" applyFont="1" applyFill="1" applyAlignment="1">
      <alignment/>
    </xf>
    <xf numFmtId="166" fontId="7" fillId="0" borderId="0" xfId="0" applyNumberFormat="1" applyFont="1" applyFill="1" applyAlignment="1">
      <alignment horizontal="right"/>
    </xf>
    <xf numFmtId="167" fontId="8" fillId="0" borderId="0" xfId="0" applyNumberFormat="1" applyFont="1" applyFill="1" applyAlignment="1">
      <alignment horizontal="right"/>
    </xf>
    <xf numFmtId="166" fontId="7" fillId="0" borderId="0" xfId="0" applyNumberFormat="1" applyFont="1" applyFill="1" applyAlignment="1">
      <alignment/>
    </xf>
    <xf numFmtId="164" fontId="6" fillId="0" borderId="1" xfId="20" applyFont="1" applyFill="1" applyBorder="1" applyAlignment="1">
      <alignment horizontal="left" shrinkToFit="1"/>
      <protection/>
    </xf>
    <xf numFmtId="166" fontId="6" fillId="0" borderId="1" xfId="20" applyNumberFormat="1" applyFont="1" applyFill="1" applyBorder="1" applyAlignment="1">
      <alignment horizontal="right" shrinkToFit="1"/>
      <protection/>
    </xf>
    <xf numFmtId="164" fontId="0" fillId="0" borderId="0" xfId="0" applyFill="1" applyAlignment="1">
      <alignment/>
    </xf>
    <xf numFmtId="164" fontId="6" fillId="0" borderId="2" xfId="20" applyFont="1" applyFill="1" applyBorder="1" applyAlignment="1">
      <alignment horizontal="left" shrinkToFit="1"/>
      <protection/>
    </xf>
    <xf numFmtId="166" fontId="6" fillId="0" borderId="2" xfId="20" applyNumberFormat="1" applyFont="1" applyFill="1" applyBorder="1" applyAlignment="1">
      <alignment horizontal="right" shrinkToFit="1"/>
      <protection/>
    </xf>
    <xf numFmtId="164" fontId="8" fillId="0" borderId="3" xfId="0" applyFont="1" applyFill="1" applyBorder="1" applyAlignment="1">
      <alignment/>
    </xf>
    <xf numFmtId="166" fontId="8" fillId="0" borderId="3" xfId="0" applyNumberFormat="1" applyFont="1" applyFill="1" applyBorder="1" applyAlignment="1">
      <alignment/>
    </xf>
    <xf numFmtId="166" fontId="8" fillId="0" borderId="3" xfId="0" applyNumberFormat="1" applyFont="1" applyFill="1" applyBorder="1" applyAlignment="1">
      <alignment horizontal="right"/>
    </xf>
    <xf numFmtId="164" fontId="9" fillId="0" borderId="2" xfId="20" applyFont="1" applyFill="1" applyBorder="1" applyAlignment="1">
      <alignment horizontal="left" shrinkToFit="1"/>
      <protection/>
    </xf>
    <xf numFmtId="166" fontId="9" fillId="0" borderId="2" xfId="20" applyNumberFormat="1" applyFont="1" applyFill="1" applyBorder="1" applyAlignment="1">
      <alignment horizontal="right" shrinkToFit="1"/>
      <protection/>
    </xf>
    <xf numFmtId="167" fontId="8" fillId="0" borderId="4" xfId="0" applyNumberFormat="1" applyFont="1" applyFill="1" applyBorder="1" applyAlignment="1">
      <alignment horizontal="right"/>
    </xf>
    <xf numFmtId="164" fontId="9" fillId="0" borderId="5" xfId="20" applyFont="1" applyFill="1" applyBorder="1" applyAlignment="1">
      <alignment horizontal="left" shrinkToFit="1"/>
      <protection/>
    </xf>
    <xf numFmtId="164" fontId="0" fillId="0" borderId="0" xfId="0" applyFont="1" applyFill="1" applyAlignment="1">
      <alignment/>
    </xf>
    <xf numFmtId="164" fontId="6" fillId="0" borderId="5" xfId="20" applyFont="1" applyFill="1" applyBorder="1" applyAlignment="1">
      <alignment horizontal="left" shrinkToFit="1"/>
      <protection/>
    </xf>
    <xf numFmtId="166" fontId="7" fillId="0" borderId="0" xfId="0" applyNumberFormat="1" applyFont="1" applyFill="1" applyBorder="1" applyAlignment="1">
      <alignment/>
    </xf>
    <xf numFmtId="164" fontId="7" fillId="0" borderId="0" xfId="0" applyFont="1" applyFill="1" applyAlignment="1">
      <alignment horizontal="right"/>
    </xf>
    <xf numFmtId="164" fontId="7" fillId="0" borderId="0" xfId="0" applyFont="1" applyAlignment="1">
      <alignment/>
    </xf>
    <xf numFmtId="166" fontId="8" fillId="0" borderId="0" xfId="0" applyNumberFormat="1" applyFont="1" applyFill="1" applyAlignment="1">
      <alignment horizontal="right"/>
    </xf>
    <xf numFmtId="164" fontId="8" fillId="0" borderId="6" xfId="0" applyFont="1" applyFill="1" applyBorder="1" applyAlignment="1">
      <alignment/>
    </xf>
    <xf numFmtId="164" fontId="7" fillId="0" borderId="0" xfId="0" applyFont="1" applyFill="1" applyBorder="1" applyAlignment="1">
      <alignment/>
    </xf>
    <xf numFmtId="166" fontId="7" fillId="0" borderId="0" xfId="0" applyNumberFormat="1" applyFont="1" applyFill="1" applyBorder="1" applyAlignment="1">
      <alignment horizontal="right"/>
    </xf>
    <xf numFmtId="167" fontId="8" fillId="0" borderId="0" xfId="0" applyNumberFormat="1" applyFont="1" applyFill="1" applyBorder="1" applyAlignment="1">
      <alignment horizontal="right"/>
    </xf>
    <xf numFmtId="164" fontId="0" fillId="0" borderId="0" xfId="0" applyFill="1" applyBorder="1" applyAlignment="1">
      <alignment/>
    </xf>
    <xf numFmtId="164" fontId="7" fillId="0" borderId="0" xfId="0" applyFont="1" applyFill="1" applyBorder="1" applyAlignment="1">
      <alignment horizontal="right"/>
    </xf>
    <xf numFmtId="164" fontId="8" fillId="0" borderId="7" xfId="0" applyFont="1" applyFill="1" applyBorder="1" applyAlignment="1">
      <alignment/>
    </xf>
    <xf numFmtId="166" fontId="8" fillId="0" borderId="7" xfId="0" applyNumberFormat="1" applyFont="1" applyFill="1" applyBorder="1" applyAlignment="1">
      <alignment/>
    </xf>
    <xf numFmtId="166" fontId="8" fillId="0" borderId="7" xfId="0" applyNumberFormat="1" applyFont="1" applyFill="1" applyBorder="1" applyAlignment="1">
      <alignment horizontal="right"/>
    </xf>
    <xf numFmtId="164" fontId="0" fillId="0" borderId="7" xfId="0" applyFill="1" applyBorder="1" applyAlignment="1">
      <alignment/>
    </xf>
    <xf numFmtId="164" fontId="0" fillId="0" borderId="8" xfId="0" applyFill="1" applyBorder="1" applyAlignment="1">
      <alignment/>
    </xf>
    <xf numFmtId="164" fontId="4" fillId="0" borderId="0" xfId="0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02.06.0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1"/>
  <sheetViews>
    <sheetView tabSelected="1" workbookViewId="0" topLeftCell="A1">
      <selection activeCell="A1" sqref="A1"/>
    </sheetView>
  </sheetViews>
  <sheetFormatPr defaultColWidth="11.421875" defaultRowHeight="12.75" customHeight="1"/>
  <cols>
    <col min="1" max="1" width="16.140625" style="0" customWidth="1"/>
    <col min="2" max="3" width="8.421875" style="1" customWidth="1"/>
    <col min="4" max="4" width="6.7109375" style="1" customWidth="1"/>
    <col min="5" max="5" width="8.00390625" style="1" customWidth="1"/>
    <col min="6" max="6" width="3.421875" style="0" customWidth="1"/>
    <col min="7" max="7" width="18.140625" style="0" customWidth="1"/>
    <col min="8" max="9" width="8.421875" style="0" customWidth="1"/>
    <col min="10" max="10" width="6.7109375" style="0" customWidth="1"/>
    <col min="11" max="11" width="7.28125" style="0" customWidth="1"/>
    <col min="12" max="12" width="6.421875" style="0" customWidth="1"/>
    <col min="13" max="13" width="12.7109375" style="0" customWidth="1"/>
    <col min="14" max="14" width="8.7109375" style="0" customWidth="1"/>
    <col min="15" max="15" width="5.57421875" style="0" customWidth="1"/>
    <col min="16" max="16" width="5.7109375" style="0" customWidth="1"/>
  </cols>
  <sheetData>
    <row r="1" ht="15.75">
      <c r="A1" s="2" t="s">
        <v>0</v>
      </c>
    </row>
    <row r="2" ht="15">
      <c r="A2" s="3" t="s">
        <v>1</v>
      </c>
    </row>
    <row r="3" spans="1:16" ht="12.75">
      <c r="A3" s="4" t="s">
        <v>2</v>
      </c>
      <c r="B3" s="5">
        <v>41640</v>
      </c>
      <c r="C3" s="5">
        <v>42005</v>
      </c>
      <c r="D3" s="6" t="s">
        <v>3</v>
      </c>
      <c r="E3" s="6" t="s">
        <v>4</v>
      </c>
      <c r="F3" s="4"/>
      <c r="G3" s="4" t="s">
        <v>2</v>
      </c>
      <c r="H3" s="5">
        <v>41640</v>
      </c>
      <c r="I3" s="5">
        <v>42005</v>
      </c>
      <c r="J3" s="6" t="s">
        <v>3</v>
      </c>
      <c r="K3" s="6" t="s">
        <v>4</v>
      </c>
      <c r="L3" s="7"/>
      <c r="M3" s="7"/>
      <c r="N3" s="7"/>
      <c r="O3" s="7"/>
      <c r="P3" s="7"/>
    </row>
    <row r="4" spans="1:16" s="14" customFormat="1" ht="11.25" customHeight="1">
      <c r="A4" s="8" t="s">
        <v>5</v>
      </c>
      <c r="B4" s="9">
        <v>115</v>
      </c>
      <c r="C4" s="9">
        <v>114</v>
      </c>
      <c r="D4" s="9">
        <f>C4-B4</f>
        <v>-1</v>
      </c>
      <c r="E4" s="10">
        <f>D4*100/B4</f>
        <v>-0.8695652173913043</v>
      </c>
      <c r="F4" s="8"/>
      <c r="G4" s="8" t="s">
        <v>6</v>
      </c>
      <c r="H4" s="11">
        <v>9</v>
      </c>
      <c r="I4" s="11">
        <v>10</v>
      </c>
      <c r="J4" s="9">
        <f aca="true" t="shared" si="0" ref="J4:J34">I4-H4</f>
        <v>1</v>
      </c>
      <c r="K4" s="10">
        <f>J4*100/H4</f>
        <v>11.11111111111111</v>
      </c>
      <c r="L4" s="12"/>
      <c r="M4" s="12"/>
      <c r="N4" s="12"/>
      <c r="O4" s="13"/>
      <c r="P4" s="13"/>
    </row>
    <row r="5" spans="1:16" s="14" customFormat="1" ht="11.25" customHeight="1">
      <c r="A5" s="8" t="s">
        <v>7</v>
      </c>
      <c r="B5" s="9">
        <v>18</v>
      </c>
      <c r="C5" s="9">
        <v>13</v>
      </c>
      <c r="D5" s="9">
        <f aca="true" t="shared" si="1" ref="D5:D70">C5-B5</f>
        <v>-5</v>
      </c>
      <c r="E5" s="10">
        <f aca="true" t="shared" si="2" ref="E5:E69">D5*100/B5</f>
        <v>-27.77777777777778</v>
      </c>
      <c r="F5" s="8"/>
      <c r="G5" s="8" t="s">
        <v>8</v>
      </c>
      <c r="H5" s="11">
        <v>1</v>
      </c>
      <c r="I5" s="11">
        <v>1</v>
      </c>
      <c r="J5" s="9">
        <f t="shared" si="0"/>
        <v>0</v>
      </c>
      <c r="K5" s="10">
        <f aca="true" t="shared" si="3" ref="K5:K69">J5*100/H5</f>
        <v>0</v>
      </c>
      <c r="L5" s="15"/>
      <c r="M5" s="15"/>
      <c r="N5" s="15"/>
      <c r="O5" s="16"/>
      <c r="P5" s="16"/>
    </row>
    <row r="6" spans="1:16" s="14" customFormat="1" ht="11.25" customHeight="1">
      <c r="A6" s="8" t="s">
        <v>9</v>
      </c>
      <c r="B6" s="9">
        <v>2</v>
      </c>
      <c r="C6" s="9">
        <v>3</v>
      </c>
      <c r="D6" s="9">
        <f t="shared" si="1"/>
        <v>1</v>
      </c>
      <c r="E6" s="10">
        <f t="shared" si="2"/>
        <v>50</v>
      </c>
      <c r="F6" s="8"/>
      <c r="G6" s="17" t="s">
        <v>10</v>
      </c>
      <c r="H6" s="18">
        <f>SUM(H4:H5)</f>
        <v>10</v>
      </c>
      <c r="I6" s="18">
        <f>SUM(I4:I5)</f>
        <v>11</v>
      </c>
      <c r="J6" s="19">
        <f t="shared" si="0"/>
        <v>1</v>
      </c>
      <c r="K6" s="10">
        <f t="shared" si="3"/>
        <v>10</v>
      </c>
      <c r="L6" s="20"/>
      <c r="M6" s="20"/>
      <c r="N6" s="20"/>
      <c r="O6" s="21"/>
      <c r="P6" s="21"/>
    </row>
    <row r="7" spans="1:12" s="14" customFormat="1" ht="11.25" customHeight="1">
      <c r="A7" s="8" t="s">
        <v>11</v>
      </c>
      <c r="B7" s="9">
        <v>4602</v>
      </c>
      <c r="C7" s="9">
        <v>4498</v>
      </c>
      <c r="D7" s="9">
        <f t="shared" si="1"/>
        <v>-104</v>
      </c>
      <c r="E7" s="10">
        <f t="shared" si="2"/>
        <v>-2.2598870056497176</v>
      </c>
      <c r="F7" s="8"/>
      <c r="G7" s="8" t="s">
        <v>12</v>
      </c>
      <c r="H7" s="11">
        <v>19</v>
      </c>
      <c r="I7" s="11">
        <v>21</v>
      </c>
      <c r="J7" s="11">
        <f t="shared" si="0"/>
        <v>2</v>
      </c>
      <c r="K7" s="22">
        <f t="shared" si="3"/>
        <v>10.526315789473685</v>
      </c>
      <c r="L7" s="23"/>
    </row>
    <row r="8" spans="1:12" s="14" customFormat="1" ht="11.25" customHeight="1">
      <c r="A8" s="8" t="s">
        <v>13</v>
      </c>
      <c r="B8" s="9">
        <v>9</v>
      </c>
      <c r="C8" s="9">
        <v>8</v>
      </c>
      <c r="D8" s="9">
        <f t="shared" si="1"/>
        <v>-1</v>
      </c>
      <c r="E8" s="10">
        <f t="shared" si="2"/>
        <v>-11.11111111111111</v>
      </c>
      <c r="F8" s="8"/>
      <c r="G8" s="8" t="s">
        <v>14</v>
      </c>
      <c r="H8" s="11">
        <v>0</v>
      </c>
      <c r="I8" s="11">
        <v>1</v>
      </c>
      <c r="J8" s="11">
        <f>I8-H8</f>
        <v>1</v>
      </c>
      <c r="K8" s="10" t="s">
        <v>15</v>
      </c>
      <c r="L8" s="20"/>
    </row>
    <row r="9" spans="1:12" s="14" customFormat="1" ht="11.25" customHeight="1">
      <c r="A9" s="8" t="s">
        <v>16</v>
      </c>
      <c r="B9" s="9">
        <v>7</v>
      </c>
      <c r="C9" s="9">
        <v>7</v>
      </c>
      <c r="D9" s="9">
        <f t="shared" si="1"/>
        <v>0</v>
      </c>
      <c r="E9" s="10">
        <f t="shared" si="2"/>
        <v>0</v>
      </c>
      <c r="F9" s="24"/>
      <c r="G9" s="8" t="s">
        <v>17</v>
      </c>
      <c r="H9" s="11">
        <v>1</v>
      </c>
      <c r="I9" s="11">
        <v>1</v>
      </c>
      <c r="J9" s="11">
        <f t="shared" si="0"/>
        <v>0</v>
      </c>
      <c r="K9" s="10">
        <f t="shared" si="3"/>
        <v>0</v>
      </c>
      <c r="L9" s="15"/>
    </row>
    <row r="10" spans="1:12" s="14" customFormat="1" ht="11.25" customHeight="1">
      <c r="A10" s="17" t="s">
        <v>18</v>
      </c>
      <c r="B10" s="19">
        <f>SUM(B4:B9)</f>
        <v>4753</v>
      </c>
      <c r="C10" s="19">
        <f>SUM(C4:C9)</f>
        <v>4643</v>
      </c>
      <c r="D10" s="19">
        <f t="shared" si="1"/>
        <v>-110</v>
      </c>
      <c r="E10" s="10">
        <f t="shared" si="2"/>
        <v>-2.3143277929728594</v>
      </c>
      <c r="F10" s="8"/>
      <c r="G10" s="8" t="s">
        <v>19</v>
      </c>
      <c r="H10" s="11">
        <v>8</v>
      </c>
      <c r="I10" s="11">
        <v>10</v>
      </c>
      <c r="J10" s="11">
        <f t="shared" si="0"/>
        <v>2</v>
      </c>
      <c r="K10" s="10">
        <f t="shared" si="3"/>
        <v>25</v>
      </c>
      <c r="L10" s="15"/>
    </row>
    <row r="11" spans="1:12" s="14" customFormat="1" ht="11.25" customHeight="1">
      <c r="A11" s="8" t="s">
        <v>20</v>
      </c>
      <c r="B11" s="9">
        <v>1</v>
      </c>
      <c r="C11" s="9">
        <v>1</v>
      </c>
      <c r="D11" s="9">
        <f t="shared" si="1"/>
        <v>0</v>
      </c>
      <c r="E11" s="22">
        <f t="shared" si="2"/>
        <v>0</v>
      </c>
      <c r="F11" s="8"/>
      <c r="G11" s="17" t="s">
        <v>21</v>
      </c>
      <c r="H11" s="18">
        <f>SUM(H7:H10)</f>
        <v>28</v>
      </c>
      <c r="I11" s="18">
        <f>SUM(I7:I10)</f>
        <v>33</v>
      </c>
      <c r="J11" s="18">
        <f t="shared" si="0"/>
        <v>5</v>
      </c>
      <c r="K11" s="10">
        <f t="shared" si="3"/>
        <v>17.857142857142858</v>
      </c>
      <c r="L11" s="25"/>
    </row>
    <row r="12" spans="1:12" s="14" customFormat="1" ht="11.25" customHeight="1">
      <c r="A12" s="8" t="s">
        <v>22</v>
      </c>
      <c r="B12" s="9">
        <v>72</v>
      </c>
      <c r="C12" s="9">
        <v>61</v>
      </c>
      <c r="D12" s="9">
        <f t="shared" si="1"/>
        <v>-11</v>
      </c>
      <c r="E12" s="10">
        <f t="shared" si="2"/>
        <v>-15.277777777777779</v>
      </c>
      <c r="F12" s="8"/>
      <c r="G12" s="8" t="s">
        <v>23</v>
      </c>
      <c r="H12" s="11">
        <v>27</v>
      </c>
      <c r="I12" s="11">
        <v>30</v>
      </c>
      <c r="J12" s="11">
        <f t="shared" si="0"/>
        <v>3</v>
      </c>
      <c r="K12" s="22">
        <f t="shared" si="3"/>
        <v>11.11111111111111</v>
      </c>
      <c r="L12" s="15"/>
    </row>
    <row r="13" spans="1:12" s="14" customFormat="1" ht="11.25" customHeight="1">
      <c r="A13" s="8" t="s">
        <v>24</v>
      </c>
      <c r="B13" s="9">
        <v>1</v>
      </c>
      <c r="C13" s="9">
        <v>0</v>
      </c>
      <c r="D13" s="9">
        <f t="shared" si="1"/>
        <v>-1</v>
      </c>
      <c r="E13" s="10">
        <f t="shared" si="2"/>
        <v>-100</v>
      </c>
      <c r="F13" s="8"/>
      <c r="G13" s="8" t="s">
        <v>25</v>
      </c>
      <c r="H13" s="11">
        <v>129</v>
      </c>
      <c r="I13" s="11">
        <v>132</v>
      </c>
      <c r="J13" s="11">
        <f t="shared" si="0"/>
        <v>3</v>
      </c>
      <c r="K13" s="10">
        <f t="shared" si="3"/>
        <v>2.3255813953488373</v>
      </c>
      <c r="L13" s="15"/>
    </row>
    <row r="14" spans="1:12" s="14" customFormat="1" ht="11.25" customHeight="1">
      <c r="A14" s="8" t="s">
        <v>26</v>
      </c>
      <c r="B14" s="9">
        <v>65</v>
      </c>
      <c r="C14" s="9">
        <v>60</v>
      </c>
      <c r="D14" s="9">
        <f t="shared" si="1"/>
        <v>-5</v>
      </c>
      <c r="E14" s="10">
        <f t="shared" si="2"/>
        <v>-7.6923076923076925</v>
      </c>
      <c r="F14" s="8"/>
      <c r="G14" s="8" t="s">
        <v>27</v>
      </c>
      <c r="H14" s="11">
        <v>3</v>
      </c>
      <c r="I14" s="11">
        <v>5</v>
      </c>
      <c r="J14" s="11">
        <f t="shared" si="0"/>
        <v>2</v>
      </c>
      <c r="K14" s="10">
        <f t="shared" si="3"/>
        <v>66.66666666666667</v>
      </c>
      <c r="L14" s="15"/>
    </row>
    <row r="15" spans="1:12" s="14" customFormat="1" ht="11.25" customHeight="1">
      <c r="A15" s="8" t="s">
        <v>28</v>
      </c>
      <c r="B15" s="9">
        <v>720</v>
      </c>
      <c r="C15" s="9">
        <v>613</v>
      </c>
      <c r="D15" s="9">
        <f t="shared" si="1"/>
        <v>-107</v>
      </c>
      <c r="E15" s="10">
        <f t="shared" si="2"/>
        <v>-14.86111111111111</v>
      </c>
      <c r="F15" s="8"/>
      <c r="G15" s="8" t="s">
        <v>29</v>
      </c>
      <c r="H15" s="11">
        <v>503</v>
      </c>
      <c r="I15" s="11">
        <v>492</v>
      </c>
      <c r="J15" s="11">
        <f t="shared" si="0"/>
        <v>-11</v>
      </c>
      <c r="K15" s="10">
        <f t="shared" si="3"/>
        <v>-2.1868787276341948</v>
      </c>
      <c r="L15" s="15"/>
    </row>
    <row r="16" spans="1:12" s="14" customFormat="1" ht="11.25" customHeight="1">
      <c r="A16" s="8" t="s">
        <v>30</v>
      </c>
      <c r="B16" s="9">
        <v>174</v>
      </c>
      <c r="C16" s="9">
        <v>150</v>
      </c>
      <c r="D16" s="9">
        <f t="shared" si="1"/>
        <v>-24</v>
      </c>
      <c r="E16" s="10">
        <f t="shared" si="2"/>
        <v>-13.793103448275861</v>
      </c>
      <c r="F16" s="8"/>
      <c r="G16" s="17" t="s">
        <v>31</v>
      </c>
      <c r="H16" s="18">
        <f>SUM(H12:H15)</f>
        <v>662</v>
      </c>
      <c r="I16" s="18">
        <f>SUM(I12:I15)</f>
        <v>659</v>
      </c>
      <c r="J16" s="18">
        <f t="shared" si="0"/>
        <v>-3</v>
      </c>
      <c r="K16" s="10">
        <f t="shared" si="3"/>
        <v>-0.45317220543806647</v>
      </c>
      <c r="L16" s="25"/>
    </row>
    <row r="17" spans="1:12" s="14" customFormat="1" ht="11.25" customHeight="1">
      <c r="A17" s="8" t="s">
        <v>32</v>
      </c>
      <c r="B17" s="9">
        <v>403</v>
      </c>
      <c r="C17" s="9">
        <v>382</v>
      </c>
      <c r="D17" s="9">
        <f t="shared" si="1"/>
        <v>-21</v>
      </c>
      <c r="E17" s="10">
        <f t="shared" si="2"/>
        <v>-5.2109181141439205</v>
      </c>
      <c r="F17" s="8"/>
      <c r="G17" s="8" t="s">
        <v>33</v>
      </c>
      <c r="H17" s="11">
        <v>10</v>
      </c>
      <c r="I17" s="11">
        <v>7</v>
      </c>
      <c r="J17" s="11">
        <f t="shared" si="0"/>
        <v>-3</v>
      </c>
      <c r="K17" s="22">
        <f t="shared" si="3"/>
        <v>-30</v>
      </c>
      <c r="L17" s="15"/>
    </row>
    <row r="18" spans="1:12" s="14" customFormat="1" ht="11.25" customHeight="1">
      <c r="A18" s="8" t="s">
        <v>34</v>
      </c>
      <c r="B18" s="9">
        <v>32</v>
      </c>
      <c r="C18" s="9">
        <v>31</v>
      </c>
      <c r="D18" s="9">
        <f t="shared" si="1"/>
        <v>-1</v>
      </c>
      <c r="E18" s="10">
        <f t="shared" si="2"/>
        <v>-3.125</v>
      </c>
      <c r="F18" s="8"/>
      <c r="G18" s="8" t="s">
        <v>35</v>
      </c>
      <c r="H18" s="11">
        <v>6</v>
      </c>
      <c r="I18" s="11">
        <v>6</v>
      </c>
      <c r="J18" s="11">
        <f t="shared" si="0"/>
        <v>0</v>
      </c>
      <c r="K18" s="10">
        <f t="shared" si="3"/>
        <v>0</v>
      </c>
      <c r="L18" s="15"/>
    </row>
    <row r="19" spans="1:12" s="14" customFormat="1" ht="11.25" customHeight="1">
      <c r="A19" s="8" t="s">
        <v>36</v>
      </c>
      <c r="B19" s="9">
        <v>1</v>
      </c>
      <c r="C19" s="9">
        <v>1</v>
      </c>
      <c r="D19" s="9">
        <f t="shared" si="1"/>
        <v>0</v>
      </c>
      <c r="E19" s="10">
        <f t="shared" si="2"/>
        <v>0</v>
      </c>
      <c r="F19" s="8"/>
      <c r="G19" s="8" t="s">
        <v>37</v>
      </c>
      <c r="H19" s="26">
        <v>1</v>
      </c>
      <c r="I19" s="26">
        <v>1</v>
      </c>
      <c r="J19" s="11">
        <f t="shared" si="0"/>
        <v>0</v>
      </c>
      <c r="K19" s="10">
        <f t="shared" si="3"/>
        <v>0</v>
      </c>
      <c r="L19" s="15"/>
    </row>
    <row r="20" spans="1:12" s="14" customFormat="1" ht="11.25" customHeight="1">
      <c r="A20" s="8" t="s">
        <v>38</v>
      </c>
      <c r="B20" s="9">
        <v>265</v>
      </c>
      <c r="C20" s="9">
        <v>253</v>
      </c>
      <c r="D20" s="9">
        <f t="shared" si="1"/>
        <v>-12</v>
      </c>
      <c r="E20" s="10">
        <f t="shared" si="2"/>
        <v>-4.528301886792453</v>
      </c>
      <c r="F20" s="8"/>
      <c r="G20" s="8" t="s">
        <v>39</v>
      </c>
      <c r="H20" s="11">
        <v>0</v>
      </c>
      <c r="I20" s="11">
        <v>1</v>
      </c>
      <c r="J20" s="11">
        <f t="shared" si="0"/>
        <v>1</v>
      </c>
      <c r="K20" s="10" t="s">
        <v>15</v>
      </c>
      <c r="L20" s="15"/>
    </row>
    <row r="21" spans="1:12" s="14" customFormat="1" ht="11.25" customHeight="1">
      <c r="A21" s="8" t="s">
        <v>40</v>
      </c>
      <c r="B21" s="9">
        <v>68</v>
      </c>
      <c r="C21" s="9">
        <v>49</v>
      </c>
      <c r="D21" s="9">
        <f t="shared" si="1"/>
        <v>-19</v>
      </c>
      <c r="E21" s="10">
        <f t="shared" si="2"/>
        <v>-27.941176470588236</v>
      </c>
      <c r="F21" s="8"/>
      <c r="G21" s="8" t="s">
        <v>41</v>
      </c>
      <c r="H21" s="11">
        <v>2</v>
      </c>
      <c r="I21" s="11">
        <v>2</v>
      </c>
      <c r="J21" s="11">
        <f t="shared" si="0"/>
        <v>0</v>
      </c>
      <c r="K21" s="10">
        <f t="shared" si="3"/>
        <v>0</v>
      </c>
      <c r="L21" s="15"/>
    </row>
    <row r="22" spans="1:12" s="14" customFormat="1" ht="11.25" customHeight="1">
      <c r="A22" s="8" t="s">
        <v>42</v>
      </c>
      <c r="B22" s="9">
        <v>2</v>
      </c>
      <c r="C22" s="9">
        <v>0</v>
      </c>
      <c r="D22" s="9">
        <f t="shared" si="1"/>
        <v>-2</v>
      </c>
      <c r="E22" s="10">
        <f t="shared" si="2"/>
        <v>-100</v>
      </c>
      <c r="F22" s="8"/>
      <c r="G22" s="8" t="s">
        <v>43</v>
      </c>
      <c r="H22" s="11">
        <v>11</v>
      </c>
      <c r="I22" s="11">
        <v>15</v>
      </c>
      <c r="J22" s="11">
        <f t="shared" si="0"/>
        <v>4</v>
      </c>
      <c r="K22" s="10">
        <f t="shared" si="3"/>
        <v>36.36363636363637</v>
      </c>
      <c r="L22" s="15"/>
    </row>
    <row r="23" spans="1:12" s="14" customFormat="1" ht="11.25" customHeight="1">
      <c r="A23" s="8" t="s">
        <v>44</v>
      </c>
      <c r="B23" s="9">
        <v>250</v>
      </c>
      <c r="C23" s="9">
        <v>209</v>
      </c>
      <c r="D23" s="9">
        <f t="shared" si="1"/>
        <v>-41</v>
      </c>
      <c r="E23" s="10">
        <f t="shared" si="2"/>
        <v>-16.4</v>
      </c>
      <c r="F23" s="8"/>
      <c r="G23" s="8" t="s">
        <v>45</v>
      </c>
      <c r="H23" s="11">
        <v>19</v>
      </c>
      <c r="I23" s="11">
        <v>10</v>
      </c>
      <c r="J23" s="11">
        <f t="shared" si="0"/>
        <v>-9</v>
      </c>
      <c r="K23" s="10">
        <f t="shared" si="3"/>
        <v>-47.36842105263158</v>
      </c>
      <c r="L23" s="20"/>
    </row>
    <row r="24" spans="1:12" s="14" customFormat="1" ht="11.25" customHeight="1">
      <c r="A24" s="8" t="s">
        <v>46</v>
      </c>
      <c r="B24" s="9">
        <v>467</v>
      </c>
      <c r="C24" s="9">
        <v>434</v>
      </c>
      <c r="D24" s="9">
        <f t="shared" si="1"/>
        <v>-33</v>
      </c>
      <c r="E24" s="10">
        <f t="shared" si="2"/>
        <v>-7.0663811563169165</v>
      </c>
      <c r="F24" s="8"/>
      <c r="G24" s="17" t="s">
        <v>47</v>
      </c>
      <c r="H24" s="18">
        <f>SUM(H17:H23)</f>
        <v>49</v>
      </c>
      <c r="I24" s="18">
        <f>SUM(I17:I23)</f>
        <v>42</v>
      </c>
      <c r="J24" s="18">
        <f t="shared" si="0"/>
        <v>-7</v>
      </c>
      <c r="K24" s="10">
        <f t="shared" si="3"/>
        <v>-14.285714285714286</v>
      </c>
      <c r="L24" s="23"/>
    </row>
    <row r="25" spans="1:12" s="14" customFormat="1" ht="11.25" customHeight="1">
      <c r="A25" s="8" t="s">
        <v>48</v>
      </c>
      <c r="B25" s="9">
        <v>9</v>
      </c>
      <c r="C25" s="9">
        <v>5</v>
      </c>
      <c r="D25" s="9">
        <f t="shared" si="1"/>
        <v>-4</v>
      </c>
      <c r="E25" s="10">
        <f t="shared" si="2"/>
        <v>-44.44444444444444</v>
      </c>
      <c r="F25" s="8"/>
      <c r="G25" s="8" t="s">
        <v>49</v>
      </c>
      <c r="H25" s="8">
        <v>0</v>
      </c>
      <c r="I25" s="8">
        <v>1</v>
      </c>
      <c r="J25" s="11">
        <f t="shared" si="0"/>
        <v>1</v>
      </c>
      <c r="K25" s="22" t="s">
        <v>15</v>
      </c>
      <c r="L25" s="15"/>
    </row>
    <row r="26" spans="1:12" s="14" customFormat="1" ht="11.25" customHeight="1">
      <c r="A26" s="8" t="s">
        <v>50</v>
      </c>
      <c r="B26" s="9">
        <v>12</v>
      </c>
      <c r="C26" s="9">
        <v>10</v>
      </c>
      <c r="D26" s="9">
        <f t="shared" si="1"/>
        <v>-2</v>
      </c>
      <c r="E26" s="10">
        <f t="shared" si="2"/>
        <v>-16.666666666666668</v>
      </c>
      <c r="F26" s="8"/>
      <c r="G26" s="8" t="s">
        <v>51</v>
      </c>
      <c r="H26" s="8">
        <v>1</v>
      </c>
      <c r="I26" s="8">
        <v>1</v>
      </c>
      <c r="J26" s="11">
        <f>I26-H26</f>
        <v>0</v>
      </c>
      <c r="K26" s="10">
        <f t="shared" si="3"/>
        <v>0</v>
      </c>
      <c r="L26" s="15"/>
    </row>
    <row r="27" spans="1:12" s="14" customFormat="1" ht="11.25" customHeight="1">
      <c r="A27" s="17" t="s">
        <v>52</v>
      </c>
      <c r="B27" s="19">
        <f>SUM(B11:B26)</f>
        <v>2542</v>
      </c>
      <c r="C27" s="19">
        <f>SUM(C11:C26)</f>
        <v>2259</v>
      </c>
      <c r="D27" s="19">
        <f t="shared" si="1"/>
        <v>-283</v>
      </c>
      <c r="E27" s="10">
        <f t="shared" si="2"/>
        <v>-11.132966168371361</v>
      </c>
      <c r="F27" s="8"/>
      <c r="G27" s="8" t="s">
        <v>53</v>
      </c>
      <c r="H27" s="8">
        <v>2</v>
      </c>
      <c r="I27" s="8">
        <v>3</v>
      </c>
      <c r="J27" s="11">
        <f t="shared" si="0"/>
        <v>1</v>
      </c>
      <c r="K27" s="10">
        <f t="shared" si="3"/>
        <v>50</v>
      </c>
      <c r="L27" s="15"/>
    </row>
    <row r="28" spans="1:12" s="14" customFormat="1" ht="11.25" customHeight="1">
      <c r="A28" s="8" t="s">
        <v>54</v>
      </c>
      <c r="B28" s="27">
        <v>2</v>
      </c>
      <c r="C28" s="27">
        <v>0</v>
      </c>
      <c r="D28" s="9">
        <f t="shared" si="1"/>
        <v>-2</v>
      </c>
      <c r="E28" s="22">
        <f t="shared" si="2"/>
        <v>-100</v>
      </c>
      <c r="F28" s="8"/>
      <c r="G28" s="17" t="s">
        <v>55</v>
      </c>
      <c r="H28" s="17">
        <f>SUM(H25:H27)</f>
        <v>3</v>
      </c>
      <c r="I28" s="17">
        <f>SUM(I25:I27)</f>
        <v>5</v>
      </c>
      <c r="J28" s="18">
        <f t="shared" si="0"/>
        <v>2</v>
      </c>
      <c r="K28" s="10">
        <f t="shared" si="3"/>
        <v>66.66666666666667</v>
      </c>
      <c r="L28" s="25"/>
    </row>
    <row r="29" spans="1:12" s="14" customFormat="1" ht="11.25" customHeight="1">
      <c r="A29" s="8" t="s">
        <v>56</v>
      </c>
      <c r="B29" s="27">
        <v>2</v>
      </c>
      <c r="C29" s="27">
        <v>3</v>
      </c>
      <c r="D29" s="9">
        <f t="shared" si="1"/>
        <v>1</v>
      </c>
      <c r="E29" s="10">
        <f t="shared" si="2"/>
        <v>50</v>
      </c>
      <c r="F29" s="8"/>
      <c r="G29" s="8" t="s">
        <v>57</v>
      </c>
      <c r="H29" s="8">
        <v>3</v>
      </c>
      <c r="I29" s="8">
        <v>2</v>
      </c>
      <c r="J29" s="11">
        <f t="shared" si="0"/>
        <v>-1</v>
      </c>
      <c r="K29" s="22">
        <f t="shared" si="3"/>
        <v>-33.333333333333336</v>
      </c>
      <c r="L29" s="15"/>
    </row>
    <row r="30" spans="1:12" s="14" customFormat="1" ht="11.25" customHeight="1">
      <c r="A30" s="8" t="s">
        <v>58</v>
      </c>
      <c r="B30" s="27">
        <v>1</v>
      </c>
      <c r="C30" s="27">
        <v>1</v>
      </c>
      <c r="D30" s="9">
        <f t="shared" si="1"/>
        <v>0</v>
      </c>
      <c r="E30" s="10">
        <f t="shared" si="2"/>
        <v>0</v>
      </c>
      <c r="F30" s="8"/>
      <c r="G30" s="17" t="s">
        <v>59</v>
      </c>
      <c r="H30" s="18">
        <f>SUM(H29)</f>
        <v>3</v>
      </c>
      <c r="I30" s="18">
        <f>SUM(I29)</f>
        <v>2</v>
      </c>
      <c r="J30" s="18">
        <f t="shared" si="0"/>
        <v>-1</v>
      </c>
      <c r="K30" s="10">
        <f t="shared" si="3"/>
        <v>-33.333333333333336</v>
      </c>
      <c r="L30" s="25"/>
    </row>
    <row r="31" spans="1:12" s="14" customFormat="1" ht="11.25" customHeight="1">
      <c r="A31" s="8" t="s">
        <v>60</v>
      </c>
      <c r="B31" s="27">
        <v>1</v>
      </c>
      <c r="C31" s="27">
        <v>0</v>
      </c>
      <c r="D31" s="9">
        <f t="shared" si="1"/>
        <v>-1</v>
      </c>
      <c r="E31" s="10">
        <f t="shared" si="2"/>
        <v>-100</v>
      </c>
      <c r="F31" s="8"/>
      <c r="G31" s="8" t="s">
        <v>61</v>
      </c>
      <c r="H31" s="11">
        <v>55</v>
      </c>
      <c r="I31" s="11">
        <v>57</v>
      </c>
      <c r="J31" s="11">
        <f t="shared" si="0"/>
        <v>2</v>
      </c>
      <c r="K31" s="22">
        <f t="shared" si="3"/>
        <v>3.6363636363636362</v>
      </c>
      <c r="L31" s="15"/>
    </row>
    <row r="32" spans="1:12" s="14" customFormat="1" ht="11.25" customHeight="1">
      <c r="A32" s="8" t="s">
        <v>62</v>
      </c>
      <c r="B32" s="27">
        <v>1</v>
      </c>
      <c r="C32" s="27">
        <v>0</v>
      </c>
      <c r="D32" s="9">
        <f t="shared" si="1"/>
        <v>-1</v>
      </c>
      <c r="E32" s="10">
        <f t="shared" si="2"/>
        <v>-100</v>
      </c>
      <c r="F32" s="8"/>
      <c r="G32" s="8" t="s">
        <v>63</v>
      </c>
      <c r="H32" s="11">
        <v>25</v>
      </c>
      <c r="I32" s="11">
        <v>26</v>
      </c>
      <c r="J32" s="11">
        <f t="shared" si="0"/>
        <v>1</v>
      </c>
      <c r="K32" s="10">
        <f t="shared" si="3"/>
        <v>4</v>
      </c>
      <c r="L32" s="15"/>
    </row>
    <row r="33" spans="1:12" s="14" customFormat="1" ht="11.25" customHeight="1">
      <c r="A33" s="8" t="s">
        <v>64</v>
      </c>
      <c r="B33" s="27">
        <v>1</v>
      </c>
      <c r="C33" s="27">
        <v>1</v>
      </c>
      <c r="D33" s="9">
        <f t="shared" si="1"/>
        <v>0</v>
      </c>
      <c r="E33" s="10">
        <f t="shared" si="2"/>
        <v>0</v>
      </c>
      <c r="F33" s="8"/>
      <c r="G33" s="8" t="s">
        <v>65</v>
      </c>
      <c r="H33" s="11">
        <v>64</v>
      </c>
      <c r="I33" s="11">
        <v>68</v>
      </c>
      <c r="J33" s="11">
        <f t="shared" si="0"/>
        <v>4</v>
      </c>
      <c r="K33" s="10">
        <f t="shared" si="3"/>
        <v>6.25</v>
      </c>
      <c r="L33" s="15"/>
    </row>
    <row r="34" spans="1:12" s="14" customFormat="1" ht="11.25" customHeight="1">
      <c r="A34" s="28" t="s">
        <v>66</v>
      </c>
      <c r="B34" s="9">
        <v>1</v>
      </c>
      <c r="C34" s="9">
        <v>1</v>
      </c>
      <c r="D34" s="9">
        <f t="shared" si="1"/>
        <v>0</v>
      </c>
      <c r="E34" s="10">
        <f t="shared" si="2"/>
        <v>0</v>
      </c>
      <c r="F34" s="8"/>
      <c r="G34" s="8" t="s">
        <v>67</v>
      </c>
      <c r="H34" s="11">
        <v>108</v>
      </c>
      <c r="I34" s="11">
        <v>107</v>
      </c>
      <c r="J34" s="11">
        <f t="shared" si="0"/>
        <v>-1</v>
      </c>
      <c r="K34" s="10">
        <f t="shared" si="3"/>
        <v>-0.9259259259259259</v>
      </c>
      <c r="L34" s="15"/>
    </row>
    <row r="35" spans="1:12" s="14" customFormat="1" ht="11.25" customHeight="1">
      <c r="A35" s="17" t="s">
        <v>68</v>
      </c>
      <c r="B35" s="19">
        <f>SUM(B28:B34)</f>
        <v>9</v>
      </c>
      <c r="C35" s="19">
        <f>SUM(C28:C34)</f>
        <v>6</v>
      </c>
      <c r="D35" s="19">
        <f t="shared" si="1"/>
        <v>-3</v>
      </c>
      <c r="E35" s="10">
        <f t="shared" si="2"/>
        <v>-33.333333333333336</v>
      </c>
      <c r="F35" s="8"/>
      <c r="G35" s="8" t="s">
        <v>69</v>
      </c>
      <c r="H35" s="11">
        <v>249</v>
      </c>
      <c r="I35" s="11">
        <v>280</v>
      </c>
      <c r="J35" s="11">
        <f aca="true" t="shared" si="4" ref="J35:J68">I35-H35</f>
        <v>31</v>
      </c>
      <c r="K35" s="10">
        <f t="shared" si="3"/>
        <v>12.449799196787149</v>
      </c>
      <c r="L35" s="20"/>
    </row>
    <row r="36" spans="1:12" s="14" customFormat="1" ht="11.25" customHeight="1">
      <c r="A36" s="8" t="s">
        <v>70</v>
      </c>
      <c r="B36" s="9">
        <v>1</v>
      </c>
      <c r="C36" s="9">
        <v>2</v>
      </c>
      <c r="D36" s="29">
        <f t="shared" si="1"/>
        <v>1</v>
      </c>
      <c r="E36" s="22">
        <f t="shared" si="2"/>
        <v>100</v>
      </c>
      <c r="F36" s="8"/>
      <c r="G36" s="8" t="s">
        <v>71</v>
      </c>
      <c r="H36" s="11">
        <v>283</v>
      </c>
      <c r="I36" s="11">
        <v>285</v>
      </c>
      <c r="J36" s="11">
        <f t="shared" si="4"/>
        <v>2</v>
      </c>
      <c r="K36" s="10">
        <f t="shared" si="3"/>
        <v>0.7067137809187279</v>
      </c>
      <c r="L36" s="15"/>
    </row>
    <row r="37" spans="1:12" s="14" customFormat="1" ht="11.25" customHeight="1">
      <c r="A37" s="8" t="s">
        <v>72</v>
      </c>
      <c r="B37" s="9">
        <v>12</v>
      </c>
      <c r="C37" s="9">
        <v>10</v>
      </c>
      <c r="D37" s="9">
        <f t="shared" si="1"/>
        <v>-2</v>
      </c>
      <c r="E37" s="10">
        <f t="shared" si="2"/>
        <v>-16.666666666666668</v>
      </c>
      <c r="F37" s="8"/>
      <c r="G37" s="17" t="s">
        <v>73</v>
      </c>
      <c r="H37" s="18">
        <f>SUM(H31:H36)</f>
        <v>784</v>
      </c>
      <c r="I37" s="18">
        <f>SUM(I31:I36)</f>
        <v>823</v>
      </c>
      <c r="J37" s="18">
        <f t="shared" si="4"/>
        <v>39</v>
      </c>
      <c r="K37" s="10">
        <f t="shared" si="3"/>
        <v>4.974489795918367</v>
      </c>
      <c r="L37" s="15"/>
    </row>
    <row r="38" spans="1:12" s="14" customFormat="1" ht="11.25" customHeight="1">
      <c r="A38" s="8" t="s">
        <v>74</v>
      </c>
      <c r="B38" s="9">
        <v>19</v>
      </c>
      <c r="C38" s="9">
        <v>18</v>
      </c>
      <c r="D38" s="9">
        <f t="shared" si="1"/>
        <v>-1</v>
      </c>
      <c r="E38" s="10">
        <f t="shared" si="2"/>
        <v>-5.2631578947368425</v>
      </c>
      <c r="F38" s="8"/>
      <c r="G38" s="8" t="s">
        <v>75</v>
      </c>
      <c r="H38" s="11">
        <v>5</v>
      </c>
      <c r="I38" s="11">
        <v>5</v>
      </c>
      <c r="J38" s="11">
        <f t="shared" si="4"/>
        <v>0</v>
      </c>
      <c r="K38" s="22">
        <f t="shared" si="3"/>
        <v>0</v>
      </c>
      <c r="L38" s="15"/>
    </row>
    <row r="39" spans="1:12" s="14" customFormat="1" ht="11.25" customHeight="1">
      <c r="A39" s="8" t="s">
        <v>76</v>
      </c>
      <c r="B39" s="9">
        <v>24</v>
      </c>
      <c r="C39" s="9">
        <v>18</v>
      </c>
      <c r="D39" s="9">
        <f t="shared" si="1"/>
        <v>-6</v>
      </c>
      <c r="E39" s="10">
        <f t="shared" si="2"/>
        <v>-25</v>
      </c>
      <c r="F39" s="8"/>
      <c r="G39" s="8" t="s">
        <v>77</v>
      </c>
      <c r="H39" s="11">
        <v>7</v>
      </c>
      <c r="I39" s="11">
        <v>7</v>
      </c>
      <c r="J39" s="11">
        <f t="shared" si="4"/>
        <v>0</v>
      </c>
      <c r="K39" s="10">
        <f t="shared" si="3"/>
        <v>0</v>
      </c>
      <c r="L39" s="15"/>
    </row>
    <row r="40" spans="1:12" s="14" customFormat="1" ht="11.25" customHeight="1">
      <c r="A40" s="8" t="s">
        <v>78</v>
      </c>
      <c r="B40" s="9">
        <v>4</v>
      </c>
      <c r="C40" s="9">
        <v>2</v>
      </c>
      <c r="D40" s="9">
        <f t="shared" si="1"/>
        <v>-2</v>
      </c>
      <c r="E40" s="10">
        <f t="shared" si="2"/>
        <v>-50</v>
      </c>
      <c r="F40" s="8"/>
      <c r="G40" s="8" t="s">
        <v>79</v>
      </c>
      <c r="H40" s="11">
        <v>4</v>
      </c>
      <c r="I40" s="11">
        <v>5</v>
      </c>
      <c r="J40" s="11">
        <f t="shared" si="4"/>
        <v>1</v>
      </c>
      <c r="K40" s="10">
        <f t="shared" si="3"/>
        <v>25</v>
      </c>
      <c r="L40" s="25"/>
    </row>
    <row r="41" spans="1:12" s="14" customFormat="1" ht="11.25" customHeight="1">
      <c r="A41" s="8" t="s">
        <v>80</v>
      </c>
      <c r="B41" s="9">
        <v>2</v>
      </c>
      <c r="C41" s="9">
        <v>0</v>
      </c>
      <c r="D41" s="9">
        <f t="shared" si="1"/>
        <v>-2</v>
      </c>
      <c r="E41" s="10">
        <f t="shared" si="2"/>
        <v>-100</v>
      </c>
      <c r="F41" s="8"/>
      <c r="G41" s="8" t="s">
        <v>81</v>
      </c>
      <c r="H41" s="11">
        <v>10</v>
      </c>
      <c r="I41" s="11">
        <v>6</v>
      </c>
      <c r="J41" s="11">
        <f t="shared" si="4"/>
        <v>-4</v>
      </c>
      <c r="K41" s="10">
        <f t="shared" si="3"/>
        <v>-40</v>
      </c>
      <c r="L41" s="20"/>
    </row>
    <row r="42" spans="1:12" s="14" customFormat="1" ht="11.25" customHeight="1">
      <c r="A42" s="17" t="s">
        <v>82</v>
      </c>
      <c r="B42" s="19">
        <f>SUM(B36:B41)</f>
        <v>62</v>
      </c>
      <c r="C42" s="19">
        <f>SUM(C36:C41)</f>
        <v>50</v>
      </c>
      <c r="D42" s="19">
        <f t="shared" si="1"/>
        <v>-12</v>
      </c>
      <c r="E42" s="10">
        <f t="shared" si="2"/>
        <v>-19.35483870967742</v>
      </c>
      <c r="F42" s="8"/>
      <c r="G42" s="17" t="s">
        <v>83</v>
      </c>
      <c r="H42" s="18">
        <f>SUM(H38:H41)</f>
        <v>26</v>
      </c>
      <c r="I42" s="18">
        <f>SUM(I38:I41)</f>
        <v>23</v>
      </c>
      <c r="J42" s="18">
        <f t="shared" si="4"/>
        <v>-3</v>
      </c>
      <c r="K42" s="10">
        <f t="shared" si="3"/>
        <v>-11.538461538461538</v>
      </c>
      <c r="L42" s="15"/>
    </row>
    <row r="43" spans="1:12" s="14" customFormat="1" ht="11.25" customHeight="1">
      <c r="A43" s="8" t="s">
        <v>84</v>
      </c>
      <c r="B43" s="9">
        <v>4</v>
      </c>
      <c r="C43" s="9">
        <v>3</v>
      </c>
      <c r="D43" s="9">
        <f t="shared" si="1"/>
        <v>-1</v>
      </c>
      <c r="E43" s="22">
        <f t="shared" si="2"/>
        <v>-25</v>
      </c>
      <c r="F43" s="8"/>
      <c r="G43" s="8" t="s">
        <v>85</v>
      </c>
      <c r="H43" s="11">
        <v>117</v>
      </c>
      <c r="I43" s="11">
        <v>107</v>
      </c>
      <c r="J43" s="11">
        <f t="shared" si="4"/>
        <v>-10</v>
      </c>
      <c r="K43" s="22">
        <f t="shared" si="3"/>
        <v>-8.547008547008547</v>
      </c>
      <c r="L43" s="15"/>
    </row>
    <row r="44" spans="1:12" s="14" customFormat="1" ht="11.25" customHeight="1">
      <c r="A44" s="17" t="s">
        <v>86</v>
      </c>
      <c r="B44" s="19">
        <f>SUM(B43)</f>
        <v>4</v>
      </c>
      <c r="C44" s="19">
        <f>SUM(C43)</f>
        <v>3</v>
      </c>
      <c r="D44" s="19">
        <f t="shared" si="1"/>
        <v>-1</v>
      </c>
      <c r="E44" s="10">
        <f t="shared" si="2"/>
        <v>-25</v>
      </c>
      <c r="F44" s="8"/>
      <c r="G44" s="8" t="s">
        <v>87</v>
      </c>
      <c r="H44" s="11">
        <v>15</v>
      </c>
      <c r="I44" s="11">
        <v>13</v>
      </c>
      <c r="J44" s="11">
        <f t="shared" si="4"/>
        <v>-2</v>
      </c>
      <c r="K44" s="10">
        <f t="shared" si="3"/>
        <v>-13.333333333333334</v>
      </c>
      <c r="L44" s="15"/>
    </row>
    <row r="45" spans="1:12" s="14" customFormat="1" ht="11.25" customHeight="1">
      <c r="A45" s="30" t="s">
        <v>88</v>
      </c>
      <c r="B45" s="19">
        <v>2</v>
      </c>
      <c r="C45" s="19">
        <v>2</v>
      </c>
      <c r="D45" s="19">
        <f t="shared" si="1"/>
        <v>0</v>
      </c>
      <c r="E45" s="22">
        <f t="shared" si="2"/>
        <v>0</v>
      </c>
      <c r="F45" s="8"/>
      <c r="G45" s="8" t="s">
        <v>89</v>
      </c>
      <c r="H45" s="11">
        <v>22</v>
      </c>
      <c r="I45" s="11">
        <v>25</v>
      </c>
      <c r="J45" s="11">
        <f t="shared" si="4"/>
        <v>3</v>
      </c>
      <c r="K45" s="10">
        <f t="shared" si="3"/>
        <v>13.636363636363637</v>
      </c>
      <c r="L45" s="15"/>
    </row>
    <row r="46" spans="1:12" s="14" customFormat="1" ht="11.25" customHeight="1">
      <c r="A46" s="31" t="s">
        <v>90</v>
      </c>
      <c r="B46" s="32">
        <v>0</v>
      </c>
      <c r="C46" s="32">
        <v>3</v>
      </c>
      <c r="D46" s="9">
        <f>C46-B46</f>
        <v>3</v>
      </c>
      <c r="E46" s="22" t="s">
        <v>15</v>
      </c>
      <c r="F46" s="8"/>
      <c r="G46" s="8" t="s">
        <v>91</v>
      </c>
      <c r="H46" s="11">
        <v>174</v>
      </c>
      <c r="I46" s="11">
        <v>177</v>
      </c>
      <c r="J46" s="11">
        <f t="shared" si="4"/>
        <v>3</v>
      </c>
      <c r="K46" s="10">
        <f t="shared" si="3"/>
        <v>1.7241379310344827</v>
      </c>
      <c r="L46" s="25"/>
    </row>
    <row r="47" spans="1:12" s="14" customFormat="1" ht="11.25" customHeight="1">
      <c r="A47" s="8" t="s">
        <v>92</v>
      </c>
      <c r="B47" s="9">
        <v>220</v>
      </c>
      <c r="C47" s="9">
        <v>195</v>
      </c>
      <c r="D47" s="9">
        <f t="shared" si="1"/>
        <v>-25</v>
      </c>
      <c r="E47" s="33">
        <f t="shared" si="2"/>
        <v>-11.363636363636363</v>
      </c>
      <c r="F47" s="8"/>
      <c r="G47" s="8" t="s">
        <v>93</v>
      </c>
      <c r="H47" s="11">
        <v>3</v>
      </c>
      <c r="I47" s="11">
        <v>4</v>
      </c>
      <c r="J47" s="11">
        <f t="shared" si="4"/>
        <v>1</v>
      </c>
      <c r="K47" s="10">
        <f t="shared" si="3"/>
        <v>33.333333333333336</v>
      </c>
      <c r="L47" s="20"/>
    </row>
    <row r="48" spans="1:12" s="14" customFormat="1" ht="11.25" customHeight="1">
      <c r="A48" s="8" t="s">
        <v>94</v>
      </c>
      <c r="B48" s="9">
        <v>1</v>
      </c>
      <c r="C48" s="9">
        <v>1</v>
      </c>
      <c r="D48" s="9">
        <f t="shared" si="1"/>
        <v>0</v>
      </c>
      <c r="E48" s="10">
        <f t="shared" si="2"/>
        <v>0</v>
      </c>
      <c r="F48" s="8"/>
      <c r="G48" s="8" t="s">
        <v>95</v>
      </c>
      <c r="H48" s="11">
        <v>9</v>
      </c>
      <c r="I48" s="11">
        <v>9</v>
      </c>
      <c r="J48" s="11">
        <f>I48-H48</f>
        <v>0</v>
      </c>
      <c r="K48" s="10">
        <f t="shared" si="3"/>
        <v>0</v>
      </c>
      <c r="L48" s="15"/>
    </row>
    <row r="49" spans="1:12" s="14" customFormat="1" ht="11.25" customHeight="1">
      <c r="A49" s="8" t="s">
        <v>96</v>
      </c>
      <c r="B49" s="9">
        <v>1</v>
      </c>
      <c r="C49" s="9">
        <v>1</v>
      </c>
      <c r="D49" s="9">
        <f t="shared" si="1"/>
        <v>0</v>
      </c>
      <c r="E49" s="10">
        <f t="shared" si="2"/>
        <v>0</v>
      </c>
      <c r="F49" s="8"/>
      <c r="G49" s="8" t="s">
        <v>97</v>
      </c>
      <c r="H49" s="11">
        <v>6</v>
      </c>
      <c r="I49" s="11">
        <v>4</v>
      </c>
      <c r="J49" s="11">
        <f t="shared" si="4"/>
        <v>-2</v>
      </c>
      <c r="K49" s="10">
        <f t="shared" si="3"/>
        <v>-33.333333333333336</v>
      </c>
      <c r="L49" s="15"/>
    </row>
    <row r="50" spans="1:12" s="14" customFormat="1" ht="11.25" customHeight="1">
      <c r="A50" s="8" t="s">
        <v>98</v>
      </c>
      <c r="B50" s="9">
        <v>631</v>
      </c>
      <c r="C50" s="9">
        <v>552</v>
      </c>
      <c r="D50" s="9">
        <f t="shared" si="1"/>
        <v>-79</v>
      </c>
      <c r="E50" s="10">
        <f t="shared" si="2"/>
        <v>-12.519809825673534</v>
      </c>
      <c r="F50" s="8"/>
      <c r="G50" s="8" t="s">
        <v>99</v>
      </c>
      <c r="H50" s="11">
        <v>4</v>
      </c>
      <c r="I50" s="11">
        <v>4</v>
      </c>
      <c r="J50" s="11">
        <f t="shared" si="4"/>
        <v>0</v>
      </c>
      <c r="K50" s="10">
        <f t="shared" si="3"/>
        <v>0</v>
      </c>
      <c r="L50" s="15"/>
    </row>
    <row r="51" spans="1:12" s="14" customFormat="1" ht="11.25" customHeight="1">
      <c r="A51" s="8" t="s">
        <v>100</v>
      </c>
      <c r="B51" s="9">
        <v>1</v>
      </c>
      <c r="C51" s="9">
        <v>0</v>
      </c>
      <c r="D51" s="9">
        <f>C51-B51</f>
        <v>-1</v>
      </c>
      <c r="E51" s="10">
        <f t="shared" si="2"/>
        <v>-100</v>
      </c>
      <c r="F51" s="8"/>
      <c r="G51" s="8" t="s">
        <v>101</v>
      </c>
      <c r="H51" s="11">
        <v>1</v>
      </c>
      <c r="I51" s="11">
        <v>1</v>
      </c>
      <c r="J51" s="11">
        <f t="shared" si="4"/>
        <v>0</v>
      </c>
      <c r="K51" s="10">
        <f t="shared" si="3"/>
        <v>0</v>
      </c>
      <c r="L51" s="15"/>
    </row>
    <row r="52" spans="1:12" s="14" customFormat="1" ht="11.25" customHeight="1">
      <c r="A52" s="17" t="s">
        <v>102</v>
      </c>
      <c r="B52" s="19">
        <f>SUM(B46:B51)</f>
        <v>854</v>
      </c>
      <c r="C52" s="19">
        <f>SUM(C46:C51)</f>
        <v>752</v>
      </c>
      <c r="D52" s="19">
        <f t="shared" si="1"/>
        <v>-102</v>
      </c>
      <c r="E52" s="10">
        <f t="shared" si="2"/>
        <v>-11.943793911007026</v>
      </c>
      <c r="F52" s="8"/>
      <c r="G52" s="8" t="s">
        <v>103</v>
      </c>
      <c r="H52" s="11">
        <v>12</v>
      </c>
      <c r="I52" s="11">
        <v>12</v>
      </c>
      <c r="J52" s="11">
        <f t="shared" si="4"/>
        <v>0</v>
      </c>
      <c r="K52" s="10">
        <f t="shared" si="3"/>
        <v>0</v>
      </c>
      <c r="L52" s="15"/>
    </row>
    <row r="53" spans="1:12" s="14" customFormat="1" ht="11.25" customHeight="1">
      <c r="A53" s="8" t="s">
        <v>104</v>
      </c>
      <c r="B53" s="9">
        <v>23</v>
      </c>
      <c r="C53" s="9">
        <v>18</v>
      </c>
      <c r="D53" s="9">
        <f t="shared" si="1"/>
        <v>-5</v>
      </c>
      <c r="E53" s="22">
        <f t="shared" si="2"/>
        <v>-21.73913043478261</v>
      </c>
      <c r="F53" s="8"/>
      <c r="G53" s="8" t="s">
        <v>105</v>
      </c>
      <c r="H53" s="11">
        <v>225</v>
      </c>
      <c r="I53" s="11">
        <v>213</v>
      </c>
      <c r="J53" s="11">
        <f t="shared" si="4"/>
        <v>-12</v>
      </c>
      <c r="K53" s="10">
        <f t="shared" si="3"/>
        <v>-5.333333333333333</v>
      </c>
      <c r="L53" s="15"/>
    </row>
    <row r="54" spans="1:12" s="14" customFormat="1" ht="11.25" customHeight="1">
      <c r="A54" s="8" t="s">
        <v>106</v>
      </c>
      <c r="B54" s="9">
        <v>28</v>
      </c>
      <c r="C54" s="9">
        <v>29</v>
      </c>
      <c r="D54" s="9">
        <f t="shared" si="1"/>
        <v>1</v>
      </c>
      <c r="E54" s="10">
        <f t="shared" si="2"/>
        <v>3.5714285714285716</v>
      </c>
      <c r="F54" s="8"/>
      <c r="G54" s="31" t="s">
        <v>107</v>
      </c>
      <c r="H54" s="26">
        <v>11</v>
      </c>
      <c r="I54" s="26">
        <v>10</v>
      </c>
      <c r="J54" s="11">
        <f t="shared" si="4"/>
        <v>-1</v>
      </c>
      <c r="K54" s="10">
        <f t="shared" si="3"/>
        <v>-9.090909090909092</v>
      </c>
      <c r="L54" s="15"/>
    </row>
    <row r="55" spans="1:12" s="14" customFormat="1" ht="11.25" customHeight="1">
      <c r="A55" s="8" t="s">
        <v>108</v>
      </c>
      <c r="B55" s="9">
        <v>14</v>
      </c>
      <c r="C55" s="9">
        <v>13</v>
      </c>
      <c r="D55" s="9">
        <f t="shared" si="1"/>
        <v>-1</v>
      </c>
      <c r="E55" s="10">
        <f t="shared" si="2"/>
        <v>-7.142857142857143</v>
      </c>
      <c r="F55" s="8"/>
      <c r="G55" s="31" t="s">
        <v>109</v>
      </c>
      <c r="H55" s="26">
        <v>12</v>
      </c>
      <c r="I55" s="26">
        <v>8</v>
      </c>
      <c r="J55" s="11">
        <f t="shared" si="4"/>
        <v>-4</v>
      </c>
      <c r="K55" s="10">
        <f t="shared" si="3"/>
        <v>-33.333333333333336</v>
      </c>
      <c r="L55" s="15"/>
    </row>
    <row r="56" spans="1:12" s="14" customFormat="1" ht="11.25" customHeight="1">
      <c r="A56" s="8" t="s">
        <v>110</v>
      </c>
      <c r="B56" s="9">
        <v>364</v>
      </c>
      <c r="C56" s="9">
        <v>412</v>
      </c>
      <c r="D56" s="9">
        <f t="shared" si="1"/>
        <v>48</v>
      </c>
      <c r="E56" s="10">
        <f t="shared" si="2"/>
        <v>13.186813186813186</v>
      </c>
      <c r="F56" s="8"/>
      <c r="G56" s="8" t="s">
        <v>111</v>
      </c>
      <c r="H56" s="11">
        <v>12</v>
      </c>
      <c r="I56" s="11">
        <v>18</v>
      </c>
      <c r="J56" s="11">
        <f t="shared" si="4"/>
        <v>6</v>
      </c>
      <c r="K56" s="10">
        <f t="shared" si="3"/>
        <v>50</v>
      </c>
      <c r="L56" s="15"/>
    </row>
    <row r="57" spans="1:12" s="14" customFormat="1" ht="11.25" customHeight="1">
      <c r="A57" s="31" t="s">
        <v>112</v>
      </c>
      <c r="B57" s="32">
        <v>39</v>
      </c>
      <c r="C57" s="32">
        <v>43</v>
      </c>
      <c r="D57" s="9">
        <f t="shared" si="1"/>
        <v>4</v>
      </c>
      <c r="E57" s="10">
        <f t="shared" si="2"/>
        <v>10.256410256410257</v>
      </c>
      <c r="F57" s="8"/>
      <c r="G57" s="8" t="s">
        <v>113</v>
      </c>
      <c r="H57" s="11">
        <v>531</v>
      </c>
      <c r="I57" s="11">
        <v>506</v>
      </c>
      <c r="J57" s="11">
        <f t="shared" si="4"/>
        <v>-25</v>
      </c>
      <c r="K57" s="10">
        <f t="shared" si="3"/>
        <v>-4.708097928436912</v>
      </c>
      <c r="L57" s="15"/>
    </row>
    <row r="58" spans="1:12" s="14" customFormat="1" ht="11.25" customHeight="1">
      <c r="A58" s="31" t="s">
        <v>114</v>
      </c>
      <c r="B58" s="32">
        <v>10</v>
      </c>
      <c r="C58" s="32">
        <v>13</v>
      </c>
      <c r="D58" s="9">
        <f t="shared" si="1"/>
        <v>3</v>
      </c>
      <c r="E58" s="10">
        <f t="shared" si="2"/>
        <v>30</v>
      </c>
      <c r="F58" s="8"/>
      <c r="G58" s="31" t="s">
        <v>115</v>
      </c>
      <c r="H58" s="26">
        <v>1</v>
      </c>
      <c r="I58" s="26">
        <v>0</v>
      </c>
      <c r="J58" s="11">
        <f t="shared" si="4"/>
        <v>-1</v>
      </c>
      <c r="K58" s="10">
        <f t="shared" si="3"/>
        <v>-100</v>
      </c>
      <c r="L58" s="15"/>
    </row>
    <row r="59" spans="1:12" s="14" customFormat="1" ht="11.25" customHeight="1">
      <c r="A59" s="17" t="s">
        <v>116</v>
      </c>
      <c r="B59" s="19">
        <f>SUM(B53:B58)</f>
        <v>478</v>
      </c>
      <c r="C59" s="19">
        <f>SUM(C53:C58)</f>
        <v>528</v>
      </c>
      <c r="D59" s="19">
        <f t="shared" si="1"/>
        <v>50</v>
      </c>
      <c r="E59" s="10">
        <f t="shared" si="2"/>
        <v>10.460251046025105</v>
      </c>
      <c r="F59" s="8"/>
      <c r="G59" s="8" t="s">
        <v>117</v>
      </c>
      <c r="H59" s="11">
        <v>14</v>
      </c>
      <c r="I59" s="11">
        <v>15</v>
      </c>
      <c r="J59" s="11">
        <f t="shared" si="4"/>
        <v>1</v>
      </c>
      <c r="K59" s="10">
        <f t="shared" si="3"/>
        <v>7.142857142857143</v>
      </c>
      <c r="L59" s="15"/>
    </row>
    <row r="60" spans="1:12" s="14" customFormat="1" ht="11.25" customHeight="1">
      <c r="A60" s="8" t="s">
        <v>118</v>
      </c>
      <c r="B60" s="9">
        <v>473</v>
      </c>
      <c r="C60" s="9">
        <v>381</v>
      </c>
      <c r="D60" s="9">
        <f t="shared" si="1"/>
        <v>-92</v>
      </c>
      <c r="E60" s="22">
        <f t="shared" si="2"/>
        <v>-19.45031712473573</v>
      </c>
      <c r="F60" s="8"/>
      <c r="G60" s="8" t="s">
        <v>119</v>
      </c>
      <c r="H60" s="11">
        <v>56</v>
      </c>
      <c r="I60" s="11">
        <v>57</v>
      </c>
      <c r="J60" s="11">
        <f t="shared" si="4"/>
        <v>1</v>
      </c>
      <c r="K60" s="10">
        <f t="shared" si="3"/>
        <v>1.7857142857142858</v>
      </c>
      <c r="L60" s="15"/>
    </row>
    <row r="61" spans="1:12" s="14" customFormat="1" ht="11.25" customHeight="1">
      <c r="A61" s="8" t="s">
        <v>120</v>
      </c>
      <c r="B61" s="9">
        <v>2893</v>
      </c>
      <c r="C61" s="9">
        <v>2531</v>
      </c>
      <c r="D61" s="9">
        <f t="shared" si="1"/>
        <v>-362</v>
      </c>
      <c r="E61" s="10">
        <f t="shared" si="2"/>
        <v>-12.512962322848255</v>
      </c>
      <c r="F61" s="8"/>
      <c r="G61" s="8" t="s">
        <v>121</v>
      </c>
      <c r="H61" s="11">
        <v>70</v>
      </c>
      <c r="I61" s="11">
        <v>83</v>
      </c>
      <c r="J61" s="11">
        <f t="shared" si="4"/>
        <v>13</v>
      </c>
      <c r="K61" s="10">
        <f t="shared" si="3"/>
        <v>18.571428571428573</v>
      </c>
      <c r="L61" s="15"/>
    </row>
    <row r="62" spans="1:12" s="14" customFormat="1" ht="11.25" customHeight="1">
      <c r="A62" s="8" t="s">
        <v>122</v>
      </c>
      <c r="B62" s="9">
        <v>388</v>
      </c>
      <c r="C62" s="9">
        <v>367</v>
      </c>
      <c r="D62" s="9">
        <f t="shared" si="1"/>
        <v>-21</v>
      </c>
      <c r="E62" s="10">
        <f t="shared" si="2"/>
        <v>-5.412371134020619</v>
      </c>
      <c r="F62" s="31"/>
      <c r="G62" s="8" t="s">
        <v>123</v>
      </c>
      <c r="H62" s="11">
        <v>199</v>
      </c>
      <c r="I62" s="11">
        <v>179</v>
      </c>
      <c r="J62" s="11">
        <f t="shared" si="4"/>
        <v>-20</v>
      </c>
      <c r="K62" s="10">
        <f t="shared" si="3"/>
        <v>-10.050251256281408</v>
      </c>
      <c r="L62" s="15"/>
    </row>
    <row r="63" spans="1:12" s="14" customFormat="1" ht="11.25" customHeight="1">
      <c r="A63" s="31" t="s">
        <v>124</v>
      </c>
      <c r="B63" s="32">
        <v>632</v>
      </c>
      <c r="C63" s="32">
        <v>492</v>
      </c>
      <c r="D63" s="9">
        <f t="shared" si="1"/>
        <v>-140</v>
      </c>
      <c r="E63" s="10">
        <f t="shared" si="2"/>
        <v>-22.151898734177216</v>
      </c>
      <c r="F63" s="31"/>
      <c r="G63" s="8" t="s">
        <v>125</v>
      </c>
      <c r="H63" s="11">
        <v>122</v>
      </c>
      <c r="I63" s="11">
        <v>110</v>
      </c>
      <c r="J63" s="11">
        <f t="shared" si="4"/>
        <v>-12</v>
      </c>
      <c r="K63" s="10">
        <f t="shared" si="3"/>
        <v>-9.836065573770492</v>
      </c>
      <c r="L63" s="15"/>
    </row>
    <row r="64" spans="1:12" s="14" customFormat="1" ht="11.25" customHeight="1">
      <c r="A64" s="8" t="s">
        <v>126</v>
      </c>
      <c r="B64" s="9">
        <v>1683</v>
      </c>
      <c r="C64" s="9">
        <v>1231</v>
      </c>
      <c r="D64" s="9">
        <f t="shared" si="1"/>
        <v>-452</v>
      </c>
      <c r="E64" s="10">
        <f t="shared" si="2"/>
        <v>-26.856803327391564</v>
      </c>
      <c r="F64" s="31"/>
      <c r="G64" s="8" t="s">
        <v>127</v>
      </c>
      <c r="H64" s="11">
        <v>12</v>
      </c>
      <c r="I64" s="11">
        <v>8</v>
      </c>
      <c r="J64" s="11">
        <f t="shared" si="4"/>
        <v>-4</v>
      </c>
      <c r="K64" s="10">
        <f t="shared" si="3"/>
        <v>-33.333333333333336</v>
      </c>
      <c r="L64" s="15"/>
    </row>
    <row r="65" spans="1:12" s="14" customFormat="1" ht="11.25" customHeight="1">
      <c r="A65" s="8" t="s">
        <v>128</v>
      </c>
      <c r="B65" s="9">
        <v>694</v>
      </c>
      <c r="C65" s="9">
        <v>664</v>
      </c>
      <c r="D65" s="9">
        <f t="shared" si="1"/>
        <v>-30</v>
      </c>
      <c r="E65" s="10">
        <f t="shared" si="2"/>
        <v>-4.322766570605188</v>
      </c>
      <c r="F65" s="31"/>
      <c r="G65" s="8" t="s">
        <v>129</v>
      </c>
      <c r="H65" s="11">
        <v>1713</v>
      </c>
      <c r="I65" s="11">
        <v>1744</v>
      </c>
      <c r="J65" s="11">
        <f t="shared" si="4"/>
        <v>31</v>
      </c>
      <c r="K65" s="10">
        <f t="shared" si="3"/>
        <v>1.8096906012842966</v>
      </c>
      <c r="L65" s="15"/>
    </row>
    <row r="66" spans="1:12" s="14" customFormat="1" ht="11.25" customHeight="1">
      <c r="A66" s="8" t="s">
        <v>130</v>
      </c>
      <c r="B66" s="9">
        <v>498</v>
      </c>
      <c r="C66" s="9">
        <v>389</v>
      </c>
      <c r="D66" s="9">
        <f t="shared" si="1"/>
        <v>-109</v>
      </c>
      <c r="E66" s="10">
        <f t="shared" si="2"/>
        <v>-21.88755020080321</v>
      </c>
      <c r="G66" s="31" t="s">
        <v>131</v>
      </c>
      <c r="H66" s="26">
        <v>11</v>
      </c>
      <c r="I66" s="26">
        <v>15</v>
      </c>
      <c r="J66" s="11">
        <f t="shared" si="4"/>
        <v>4</v>
      </c>
      <c r="K66" s="10">
        <f t="shared" si="3"/>
        <v>36.36363636363637</v>
      </c>
      <c r="L66" s="15"/>
    </row>
    <row r="67" spans="1:12" s="14" customFormat="1" ht="11.25" customHeight="1">
      <c r="A67" s="8" t="s">
        <v>132</v>
      </c>
      <c r="B67" s="9">
        <v>343</v>
      </c>
      <c r="C67" s="9">
        <v>296</v>
      </c>
      <c r="D67" s="9">
        <f t="shared" si="1"/>
        <v>-47</v>
      </c>
      <c r="E67" s="10">
        <f t="shared" si="2"/>
        <v>-13.70262390670554</v>
      </c>
      <c r="F67" s="34"/>
      <c r="G67" s="31" t="s">
        <v>133</v>
      </c>
      <c r="H67" s="26">
        <v>1</v>
      </c>
      <c r="I67" s="26">
        <v>1</v>
      </c>
      <c r="J67" s="11">
        <f t="shared" si="4"/>
        <v>0</v>
      </c>
      <c r="K67" s="10">
        <f t="shared" si="3"/>
        <v>0</v>
      </c>
      <c r="L67" s="15"/>
    </row>
    <row r="68" spans="1:12" s="14" customFormat="1" ht="11.25" customHeight="1">
      <c r="A68" s="8" t="s">
        <v>134</v>
      </c>
      <c r="B68" s="9">
        <v>221</v>
      </c>
      <c r="C68" s="9">
        <v>223</v>
      </c>
      <c r="D68" s="9">
        <f t="shared" si="1"/>
        <v>2</v>
      </c>
      <c r="E68" s="10">
        <f t="shared" si="2"/>
        <v>0.9049773755656109</v>
      </c>
      <c r="F68" s="34"/>
      <c r="G68" s="17" t="s">
        <v>135</v>
      </c>
      <c r="H68" s="18">
        <f>SUM(H43:H67)</f>
        <v>3353</v>
      </c>
      <c r="I68" s="18">
        <f>SUM(I43:I67)</f>
        <v>3323</v>
      </c>
      <c r="J68" s="18">
        <f t="shared" si="4"/>
        <v>-30</v>
      </c>
      <c r="K68" s="10">
        <f t="shared" si="3"/>
        <v>-0.8947211452430659</v>
      </c>
      <c r="L68" s="25"/>
    </row>
    <row r="69" spans="1:12" s="14" customFormat="1" ht="11.25" customHeight="1">
      <c r="A69" s="8" t="s">
        <v>136</v>
      </c>
      <c r="B69" s="9">
        <v>190</v>
      </c>
      <c r="C69" s="9">
        <v>165</v>
      </c>
      <c r="D69" s="9">
        <f t="shared" si="1"/>
        <v>-25</v>
      </c>
      <c r="E69" s="10">
        <f t="shared" si="2"/>
        <v>-13.157894736842104</v>
      </c>
      <c r="F69" s="34"/>
      <c r="G69" s="8" t="s">
        <v>137</v>
      </c>
      <c r="H69" s="11">
        <v>10</v>
      </c>
      <c r="I69" s="11">
        <v>10</v>
      </c>
      <c r="J69" s="11">
        <f>I69-H69</f>
        <v>0</v>
      </c>
      <c r="K69" s="22">
        <f t="shared" si="3"/>
        <v>0</v>
      </c>
      <c r="L69" s="15"/>
    </row>
    <row r="70" spans="1:12" s="14" customFormat="1" ht="11.25" customHeight="1">
      <c r="A70" s="17" t="s">
        <v>138</v>
      </c>
      <c r="B70" s="19">
        <f>SUM(B60:B69)</f>
        <v>8015</v>
      </c>
      <c r="C70" s="19">
        <f>SUM(C60:C69)</f>
        <v>6739</v>
      </c>
      <c r="D70" s="19">
        <f t="shared" si="1"/>
        <v>-1276</v>
      </c>
      <c r="E70" s="10">
        <f aca="true" t="shared" si="5" ref="E70:E80">D70*100/B70</f>
        <v>-15.920149719276356</v>
      </c>
      <c r="F70" s="34"/>
      <c r="G70" s="8" t="s">
        <v>139</v>
      </c>
      <c r="H70" s="11">
        <v>3</v>
      </c>
      <c r="I70" s="11">
        <v>3</v>
      </c>
      <c r="J70" s="11">
        <f>I70-H70</f>
        <v>0</v>
      </c>
      <c r="K70" s="10">
        <f aca="true" t="shared" si="6" ref="K70:K80">J70*100/H70</f>
        <v>0</v>
      </c>
      <c r="L70" s="15"/>
    </row>
    <row r="71" spans="1:12" s="14" customFormat="1" ht="11.25" customHeight="1">
      <c r="A71" s="31" t="s">
        <v>140</v>
      </c>
      <c r="B71" s="11">
        <v>14</v>
      </c>
      <c r="C71" s="11">
        <v>14</v>
      </c>
      <c r="D71" s="9">
        <f aca="true" t="shared" si="7" ref="D71:D80">C71-B71</f>
        <v>0</v>
      </c>
      <c r="E71" s="22">
        <f t="shared" si="5"/>
        <v>0</v>
      </c>
      <c r="F71" s="34"/>
      <c r="G71" s="8" t="s">
        <v>141</v>
      </c>
      <c r="H71" s="11">
        <v>2</v>
      </c>
      <c r="I71" s="11">
        <v>1</v>
      </c>
      <c r="J71" s="11">
        <f aca="true" t="shared" si="8" ref="J71:J79">I71-H71</f>
        <v>-1</v>
      </c>
      <c r="K71" s="10">
        <f t="shared" si="6"/>
        <v>-50</v>
      </c>
      <c r="L71" s="15"/>
    </row>
    <row r="72" spans="1:12" s="14" customFormat="1" ht="11.25" customHeight="1">
      <c r="A72" s="31" t="s">
        <v>142</v>
      </c>
      <c r="B72" s="11">
        <v>69</v>
      </c>
      <c r="C72" s="11">
        <v>68</v>
      </c>
      <c r="D72" s="9">
        <f t="shared" si="7"/>
        <v>-1</v>
      </c>
      <c r="E72" s="10">
        <f t="shared" si="5"/>
        <v>-1.4492753623188406</v>
      </c>
      <c r="F72" s="34"/>
      <c r="G72" s="8" t="s">
        <v>143</v>
      </c>
      <c r="H72" s="11">
        <v>7</v>
      </c>
      <c r="I72" s="11">
        <v>15</v>
      </c>
      <c r="J72" s="11">
        <f t="shared" si="8"/>
        <v>8</v>
      </c>
      <c r="K72" s="10">
        <f t="shared" si="6"/>
        <v>114.28571428571429</v>
      </c>
      <c r="L72" s="15"/>
    </row>
    <row r="73" spans="1:12" s="14" customFormat="1" ht="11.25" customHeight="1">
      <c r="A73" s="31" t="s">
        <v>144</v>
      </c>
      <c r="B73" s="11">
        <v>99</v>
      </c>
      <c r="C73" s="11">
        <v>99</v>
      </c>
      <c r="D73" s="9">
        <f>C73-B73</f>
        <v>0</v>
      </c>
      <c r="E73" s="10">
        <f t="shared" si="5"/>
        <v>0</v>
      </c>
      <c r="F73" s="34"/>
      <c r="G73" s="17" t="s">
        <v>145</v>
      </c>
      <c r="H73" s="18">
        <f>SUM(H69:H72)</f>
        <v>22</v>
      </c>
      <c r="I73" s="18">
        <f>SUM(I69:I72)</f>
        <v>29</v>
      </c>
      <c r="J73" s="18">
        <f t="shared" si="8"/>
        <v>7</v>
      </c>
      <c r="K73" s="10">
        <f t="shared" si="6"/>
        <v>31.818181818181817</v>
      </c>
      <c r="L73" s="23"/>
    </row>
    <row r="74" spans="1:12" s="14" customFormat="1" ht="11.25" customHeight="1">
      <c r="A74" s="17" t="s">
        <v>146</v>
      </c>
      <c r="B74" s="18">
        <f>SUM(B71:B73)</f>
        <v>182</v>
      </c>
      <c r="C74" s="18">
        <f>SUM(C71:C73)</f>
        <v>181</v>
      </c>
      <c r="D74" s="19">
        <f t="shared" si="7"/>
        <v>-1</v>
      </c>
      <c r="E74" s="10">
        <f t="shared" si="5"/>
        <v>-0.5494505494505495</v>
      </c>
      <c r="F74" s="34"/>
      <c r="G74" s="8" t="s">
        <v>147</v>
      </c>
      <c r="H74" s="8">
        <v>1</v>
      </c>
      <c r="I74" s="8">
        <v>0</v>
      </c>
      <c r="J74" s="11">
        <f t="shared" si="8"/>
        <v>-1</v>
      </c>
      <c r="K74" s="22">
        <f t="shared" si="6"/>
        <v>-100</v>
      </c>
      <c r="L74" s="15"/>
    </row>
    <row r="75" spans="1:12" s="14" customFormat="1" ht="11.25" customHeight="1">
      <c r="A75" s="31" t="s">
        <v>148</v>
      </c>
      <c r="B75" s="26">
        <v>7</v>
      </c>
      <c r="C75" s="26">
        <v>6</v>
      </c>
      <c r="D75" s="9">
        <f t="shared" si="7"/>
        <v>-1</v>
      </c>
      <c r="E75" s="22">
        <f t="shared" si="5"/>
        <v>-14.285714285714286</v>
      </c>
      <c r="F75" s="34"/>
      <c r="G75" s="17" t="s">
        <v>145</v>
      </c>
      <c r="H75" s="18">
        <f>SUM(H74)</f>
        <v>1</v>
      </c>
      <c r="I75" s="18">
        <f>SUM(I74)</f>
        <v>0</v>
      </c>
      <c r="J75" s="18">
        <f t="shared" si="8"/>
        <v>-1</v>
      </c>
      <c r="K75" s="10">
        <f t="shared" si="6"/>
        <v>-100</v>
      </c>
      <c r="L75" s="25"/>
    </row>
    <row r="76" spans="1:12" s="14" customFormat="1" ht="11.25" customHeight="1">
      <c r="A76" s="31" t="s">
        <v>149</v>
      </c>
      <c r="B76" s="26">
        <v>1</v>
      </c>
      <c r="C76" s="26">
        <v>1</v>
      </c>
      <c r="D76" s="9">
        <f t="shared" si="7"/>
        <v>0</v>
      </c>
      <c r="E76" s="10">
        <f t="shared" si="5"/>
        <v>0</v>
      </c>
      <c r="F76" s="34"/>
      <c r="G76" s="8" t="s">
        <v>150</v>
      </c>
      <c r="H76" s="11">
        <v>4</v>
      </c>
      <c r="I76" s="11">
        <v>4</v>
      </c>
      <c r="J76" s="11">
        <f t="shared" si="8"/>
        <v>0</v>
      </c>
      <c r="K76" s="22">
        <f t="shared" si="6"/>
        <v>0</v>
      </c>
      <c r="L76" s="15"/>
    </row>
    <row r="77" spans="1:11" s="14" customFormat="1" ht="11.25" customHeight="1">
      <c r="A77" s="31" t="s">
        <v>151</v>
      </c>
      <c r="B77" s="11">
        <v>22</v>
      </c>
      <c r="C77" s="11">
        <v>27</v>
      </c>
      <c r="D77" s="9">
        <f t="shared" si="7"/>
        <v>5</v>
      </c>
      <c r="E77" s="10">
        <f t="shared" si="5"/>
        <v>22.727272727272727</v>
      </c>
      <c r="F77" s="34"/>
      <c r="G77" s="8" t="s">
        <v>152</v>
      </c>
      <c r="H77" s="11">
        <v>2</v>
      </c>
      <c r="I77" s="11">
        <v>1</v>
      </c>
      <c r="J77" s="11">
        <f t="shared" si="8"/>
        <v>-1</v>
      </c>
      <c r="K77" s="10">
        <f t="shared" si="6"/>
        <v>-50</v>
      </c>
    </row>
    <row r="78" spans="1:11" s="14" customFormat="1" ht="11.25" customHeight="1">
      <c r="A78" s="31" t="s">
        <v>153</v>
      </c>
      <c r="B78" s="35">
        <v>5</v>
      </c>
      <c r="C78" s="35">
        <v>5</v>
      </c>
      <c r="D78" s="9">
        <f t="shared" si="7"/>
        <v>0</v>
      </c>
      <c r="E78" s="10">
        <f t="shared" si="5"/>
        <v>0</v>
      </c>
      <c r="G78" s="17" t="s">
        <v>154</v>
      </c>
      <c r="H78" s="18">
        <f>SUM(H76:H77)</f>
        <v>6</v>
      </c>
      <c r="I78" s="18">
        <f>SUM(I76:I77)</f>
        <v>5</v>
      </c>
      <c r="J78" s="18">
        <f t="shared" si="8"/>
        <v>-1</v>
      </c>
      <c r="K78" s="10">
        <f t="shared" si="6"/>
        <v>-16.666666666666668</v>
      </c>
    </row>
    <row r="79" spans="1:11" s="14" customFormat="1" ht="11.25" customHeight="1">
      <c r="A79" s="31" t="s">
        <v>155</v>
      </c>
      <c r="B79" s="26">
        <v>1179</v>
      </c>
      <c r="C79" s="26">
        <v>1246</v>
      </c>
      <c r="D79" s="9">
        <f t="shared" si="7"/>
        <v>67</v>
      </c>
      <c r="E79" s="10">
        <f t="shared" si="5"/>
        <v>5.682782018659881</v>
      </c>
      <c r="G79" s="17" t="s">
        <v>156</v>
      </c>
      <c r="H79" s="18">
        <v>1</v>
      </c>
      <c r="I79" s="18">
        <v>0</v>
      </c>
      <c r="J79" s="18">
        <f t="shared" si="8"/>
        <v>-1</v>
      </c>
      <c r="K79" s="22">
        <f t="shared" si="6"/>
        <v>-100</v>
      </c>
    </row>
    <row r="80" spans="1:11" s="14" customFormat="1" ht="11.25" customHeight="1">
      <c r="A80" s="36" t="s">
        <v>157</v>
      </c>
      <c r="B80" s="37">
        <f>SUM(B75:B79)</f>
        <v>1214</v>
      </c>
      <c r="C80" s="37">
        <f>SUM(C75:C79)</f>
        <v>1285</v>
      </c>
      <c r="D80" s="38">
        <f t="shared" si="7"/>
        <v>71</v>
      </c>
      <c r="E80" s="10">
        <f t="shared" si="5"/>
        <v>5.848434925864909</v>
      </c>
      <c r="F80" s="39"/>
      <c r="G80" s="36" t="s">
        <v>158</v>
      </c>
      <c r="H80" s="37">
        <f>B10+B27+B35+B42+B44+B45+B52+B59+B70+B74+B80+H6+H11+H16+H24+H28+H30+H37+H42+H68+H73+H75+H78+H79</f>
        <v>23063</v>
      </c>
      <c r="I80" s="37">
        <f>C10+C27+C35+C42+C44+C45+C52+C59+C70+C74+C80+I6+I11+I16+I24+I28+I30+I37+I42+I68+I73+I75+I78</f>
        <v>21403</v>
      </c>
      <c r="J80" s="37">
        <f>D10+D27+D35+D42+D44+D45+D52+D59+D70+D74+D80+J6+J11+J16+J24+J28+J30+J37+J42+J68+J73+J75+J78</f>
        <v>-1659</v>
      </c>
      <c r="K80" s="22">
        <f t="shared" si="6"/>
        <v>-7.193339981789013</v>
      </c>
    </row>
    <row r="81" spans="1:11" s="14" customFormat="1" ht="11.25" customHeight="1">
      <c r="A81" s="28" t="s">
        <v>159</v>
      </c>
      <c r="E81" s="40"/>
      <c r="F81" s="41"/>
      <c r="K81" s="40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/>
  <cp:lastPrinted>2013-05-21T09:46:32Z</cp:lastPrinted>
  <dcterms:created xsi:type="dcterms:W3CDTF">2007-11-19T16:41:28Z</dcterms:created>
  <dcterms:modified xsi:type="dcterms:W3CDTF">2015-05-04T11:46:00Z</dcterms:modified>
  <cp:category/>
  <cp:version/>
  <cp:contentType/>
  <cp:contentStatus/>
  <cp:revision>2</cp:revision>
</cp:coreProperties>
</file>