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0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<sst xmlns="http://schemas.openxmlformats.org/spreadsheetml/2006/main" count="25" uniqueCount="25">
  <si>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Nombre establiments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</si>
  <si>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</si>
  <si>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</si>
  <si>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</si>
  <si>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</si>
  <si>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</si>
  <si>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</si>
  <si>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</si>
  <si>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Mixt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</si>
  <si>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</si>
  <si>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</si>
  <si>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</si>
  <si>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</si>
  <si>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</si>
  <si>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</si>
  <si>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</si>
  <si>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Altes</t>
  </si>
  <si>
    <t>Baixes</t>
  </si>
  <si>
    <t>Saldo</t>
  </si>
  <si>
    <t>%</t>
  </si>
  <si>
    <t>Composició dels establiments d'activitat comercial segons subsector. Districte 1. Any 2012</t>
  </si>
  <si>
    <t>Pes relatiu ciutat %</t>
  </si>
  <si>
    <t xml:space="preserve">D% </t>
  </si>
  <si>
    <t>05.17.06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</si>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</sst>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8" width="12.7109375" style="0" customWidth="1"/>
    <col min="9" max="16384" width="9.140625" style="0" customWidth="1"/>
  </cols>
  <sheetData>
    <row r="1" ht="15.75">
      <c r="A1" s="1" t="s">
        <v>23</v>
      </c>
    </row>
    <row r="2" ht="15">
      <c r="A2" s="2" t="s">
        <v>20</v>
      </c>
    </row>
    <row r="3" spans="1:8" s="13" customFormat="1" ht="22.5">
      <c r="A3" s="11" t="s">
        <v>1</v>
      </c>
      <c r="B3" s="12" t="s">
        <v>0</v>
      </c>
      <c r="C3" s="12" t="s">
        <v>19</v>
      </c>
      <c r="D3" s="12" t="s">
        <v>16</v>
      </c>
      <c r="E3" s="12" t="s">
        <v>17</v>
      </c>
      <c r="F3" s="12" t="s">
        <v>18</v>
      </c>
      <c r="G3" s="18" t="s">
        <v>22</v>
      </c>
      <c r="H3" s="12" t="s">
        <v>21</v>
      </c>
    </row>
    <row r="4" spans="1:8" s="3" customFormat="1" ht="12.75" customHeight="1">
      <c r="A4" s="3" t="s">
        <v>2</v>
      </c>
      <c r="B4" s="4">
        <v>314</v>
      </c>
      <c r="C4" s="14">
        <f>B4/$B$20*100</f>
        <v>18.20289855072464</v>
      </c>
      <c r="D4" s="4">
        <v>33</v>
      </c>
      <c r="E4" s="4">
        <v>20</v>
      </c>
      <c r="F4" s="4">
        <f>D4-E4</f>
        <v>13</v>
      </c>
      <c r="G4" s="14">
        <v>4.318936877076411</v>
      </c>
      <c r="H4" s="14">
        <f>B4/942*100</f>
        <v>33.33333333333333</v>
      </c>
    </row>
    <row r="5" spans="1:8" s="3" customFormat="1" ht="12.75" customHeight="1">
      <c r="A5" s="3" t="s">
        <v>3</v>
      </c>
      <c r="B5" s="4">
        <v>53</v>
      </c>
      <c r="C5" s="14">
        <f aca="true" t="shared" si="0" ref="C5:C20">B5/$B$20*100</f>
        <v>3.072463768115942</v>
      </c>
      <c r="D5" s="4">
        <v>6</v>
      </c>
      <c r="E5" s="4">
        <v>7</v>
      </c>
      <c r="F5" s="4">
        <f aca="true" t="shared" si="1" ref="F5:F11">D5-E5</f>
        <v>-1</v>
      </c>
      <c r="G5" s="14">
        <v>-1.8518518518518516</v>
      </c>
      <c r="H5" s="14">
        <f>B5/147*100</f>
        <v>36.054421768707485</v>
      </c>
    </row>
    <row r="6" spans="1:8" s="3" customFormat="1" ht="12.75" customHeight="1">
      <c r="A6" s="3" t="s">
        <v>4</v>
      </c>
      <c r="B6" s="4">
        <v>222</v>
      </c>
      <c r="C6" s="14">
        <f t="shared" si="0"/>
        <v>12.869565217391305</v>
      </c>
      <c r="D6" s="4">
        <v>19</v>
      </c>
      <c r="E6" s="4">
        <v>30</v>
      </c>
      <c r="F6" s="4">
        <f t="shared" si="1"/>
        <v>-11</v>
      </c>
      <c r="G6" s="14">
        <v>-4.721030042918455</v>
      </c>
      <c r="H6" s="14">
        <f>B6/537*100</f>
        <v>41.340782122905026</v>
      </c>
    </row>
    <row r="7" spans="1:8" s="3" customFormat="1" ht="12.75" customHeight="1">
      <c r="A7" s="3" t="s">
        <v>5</v>
      </c>
      <c r="B7" s="4">
        <v>246</v>
      </c>
      <c r="C7" s="14">
        <f t="shared" si="0"/>
        <v>14.26086956521739</v>
      </c>
      <c r="D7" s="4">
        <v>30</v>
      </c>
      <c r="E7" s="4">
        <v>28</v>
      </c>
      <c r="F7" s="4">
        <f t="shared" si="1"/>
        <v>2</v>
      </c>
      <c r="G7" s="14">
        <v>0.819672131147541</v>
      </c>
      <c r="H7" s="14">
        <f>B7/482*100</f>
        <v>51.037344398340245</v>
      </c>
    </row>
    <row r="8" spans="1:8" s="3" customFormat="1" ht="12.75" customHeight="1">
      <c r="A8" s="3" t="s">
        <v>6</v>
      </c>
      <c r="B8" s="4">
        <v>30</v>
      </c>
      <c r="C8" s="14">
        <f t="shared" si="0"/>
        <v>1.7391304347826086</v>
      </c>
      <c r="D8" s="4">
        <v>2</v>
      </c>
      <c r="E8" s="4">
        <v>7</v>
      </c>
      <c r="F8" s="4">
        <f t="shared" si="1"/>
        <v>-5</v>
      </c>
      <c r="G8" s="14">
        <v>-14.285714285714285</v>
      </c>
      <c r="H8" s="14">
        <f>B8/122*100</f>
        <v>24.59016393442623</v>
      </c>
    </row>
    <row r="9" spans="1:8" s="3" customFormat="1" ht="12.75" customHeight="1">
      <c r="A9" s="3" t="s">
        <v>7</v>
      </c>
      <c r="B9" s="4">
        <v>96</v>
      </c>
      <c r="C9" s="14">
        <f t="shared" si="0"/>
        <v>5.565217391304348</v>
      </c>
      <c r="D9" s="4">
        <v>15</v>
      </c>
      <c r="E9" s="4">
        <v>14</v>
      </c>
      <c r="F9" s="4">
        <f t="shared" si="1"/>
        <v>1</v>
      </c>
      <c r="G9" s="14">
        <v>1.0526315789473684</v>
      </c>
      <c r="H9" s="14">
        <f>B9/218*100</f>
        <v>44.03669724770643</v>
      </c>
    </row>
    <row r="10" spans="1:8" s="3" customFormat="1" ht="12.75" customHeight="1">
      <c r="A10" s="3" t="s">
        <v>8</v>
      </c>
      <c r="B10" s="4">
        <v>34</v>
      </c>
      <c r="C10" s="14">
        <f t="shared" si="0"/>
        <v>1.971014492753623</v>
      </c>
      <c r="D10" s="4">
        <v>5</v>
      </c>
      <c r="E10" s="4">
        <v>2</v>
      </c>
      <c r="F10" s="4">
        <f t="shared" si="1"/>
        <v>3</v>
      </c>
      <c r="G10" s="14">
        <v>9.67741935483871</v>
      </c>
      <c r="H10" s="14">
        <f>B10/108*100</f>
        <v>31.48148148148148</v>
      </c>
    </row>
    <row r="11" spans="1:8" s="3" customFormat="1" ht="12.75" customHeight="1">
      <c r="A11" s="3" t="s">
        <v>9</v>
      </c>
      <c r="B11" s="4">
        <v>17</v>
      </c>
      <c r="C11" s="14">
        <f t="shared" si="0"/>
        <v>0.9855072463768115</v>
      </c>
      <c r="D11" s="4">
        <v>3</v>
      </c>
      <c r="E11" s="4">
        <v>1</v>
      </c>
      <c r="F11" s="4">
        <f t="shared" si="1"/>
        <v>2</v>
      </c>
      <c r="G11" s="14">
        <v>13.333333333333334</v>
      </c>
      <c r="H11" s="14">
        <f>B11/46*100</f>
        <v>36.95652173913043</v>
      </c>
    </row>
    <row r="12" spans="1:8" s="3" customFormat="1" ht="12.75" customHeight="1">
      <c r="A12" s="6" t="s">
        <v>10</v>
      </c>
      <c r="B12" s="7">
        <f>SUM(B4:B11)</f>
        <v>1012</v>
      </c>
      <c r="C12" s="15">
        <f t="shared" si="0"/>
        <v>58.666666666666664</v>
      </c>
      <c r="D12" s="7">
        <f>SUM(D4:D11)</f>
        <v>113</v>
      </c>
      <c r="E12" s="7">
        <f>SUM(E4:E11)</f>
        <v>109</v>
      </c>
      <c r="F12" s="7">
        <f>SUM(F4:F11)</f>
        <v>4</v>
      </c>
      <c r="G12" s="15">
        <v>0.3968253968253968</v>
      </c>
      <c r="H12" s="15">
        <f>B12/2602*100</f>
        <v>38.89315910837817</v>
      </c>
    </row>
    <row r="13" spans="2:8" s="3" customFormat="1" ht="3" customHeight="1">
      <c r="B13" s="4"/>
      <c r="C13" s="14"/>
      <c r="D13" s="4"/>
      <c r="E13" s="4"/>
      <c r="F13" s="4"/>
      <c r="G13" s="4"/>
      <c r="H13" s="14"/>
    </row>
    <row r="14" spans="1:8" s="3" customFormat="1" ht="12.75" customHeight="1">
      <c r="A14" s="3" t="s">
        <v>11</v>
      </c>
      <c r="B14" s="4">
        <v>225</v>
      </c>
      <c r="C14" s="14">
        <f t="shared" si="0"/>
        <v>13.043478260869565</v>
      </c>
      <c r="D14" s="4">
        <v>25</v>
      </c>
      <c r="E14" s="4">
        <v>37</v>
      </c>
      <c r="F14" s="4">
        <f>D14-E14</f>
        <v>-12</v>
      </c>
      <c r="G14" s="14">
        <v>-5.063291139240507</v>
      </c>
      <c r="H14" s="14">
        <f>B14/638*100</f>
        <v>35.26645768025078</v>
      </c>
    </row>
    <row r="15" spans="1:8" s="3" customFormat="1" ht="12.75" customHeight="1">
      <c r="A15" s="3" t="s">
        <v>12</v>
      </c>
      <c r="B15" s="4">
        <v>258</v>
      </c>
      <c r="C15" s="14">
        <f t="shared" si="0"/>
        <v>14.956521739130435</v>
      </c>
      <c r="D15" s="4">
        <v>23</v>
      </c>
      <c r="E15" s="4">
        <v>15</v>
      </c>
      <c r="F15" s="4">
        <f>D15-E15</f>
        <v>8</v>
      </c>
      <c r="G15" s="14">
        <v>3.2</v>
      </c>
      <c r="H15" s="14">
        <f>B15/882*100</f>
        <v>29.25170068027211</v>
      </c>
    </row>
    <row r="16" spans="1:8" s="3" customFormat="1" ht="12.75" customHeight="1">
      <c r="A16" s="6" t="s">
        <v>13</v>
      </c>
      <c r="B16" s="7">
        <f>SUM(B12:B15)</f>
        <v>1495</v>
      </c>
      <c r="C16" s="15">
        <f t="shared" si="0"/>
        <v>86.66666666666667</v>
      </c>
      <c r="D16" s="7">
        <f>SUM(D12:D15)</f>
        <v>161</v>
      </c>
      <c r="E16" s="7">
        <f>SUM(E12:E15)</f>
        <v>161</v>
      </c>
      <c r="F16" s="7">
        <f>SUM(F12:F15)</f>
        <v>0</v>
      </c>
      <c r="G16" s="15">
        <v>0</v>
      </c>
      <c r="H16" s="15">
        <f>B16/4122*100</f>
        <v>36.26880155264435</v>
      </c>
    </row>
    <row r="17" spans="2:8" s="3" customFormat="1" ht="3" customHeight="1">
      <c r="B17" s="4"/>
      <c r="C17" s="14">
        <f t="shared" si="0"/>
        <v>0</v>
      </c>
      <c r="D17" s="4"/>
      <c r="E17" s="4"/>
      <c r="F17" s="4"/>
      <c r="G17" s="4"/>
      <c r="H17" s="14"/>
    </row>
    <row r="18" spans="1:8" s="3" customFormat="1" ht="12.75" customHeight="1">
      <c r="A18" s="3" t="s">
        <v>14</v>
      </c>
      <c r="B18" s="4">
        <v>230</v>
      </c>
      <c r="C18" s="14">
        <f t="shared" si="0"/>
        <v>13.333333333333334</v>
      </c>
      <c r="D18" s="4">
        <v>17</v>
      </c>
      <c r="E18" s="4">
        <v>28</v>
      </c>
      <c r="F18" s="4">
        <f>D18-E18</f>
        <v>-11</v>
      </c>
      <c r="G18" s="14">
        <v>-4.564315352697095</v>
      </c>
      <c r="H18" s="14">
        <f>B18/555*100</f>
        <v>41.44144144144144</v>
      </c>
    </row>
    <row r="19" spans="2:8" s="3" customFormat="1" ht="3" customHeight="1">
      <c r="B19" s="4"/>
      <c r="C19" s="14">
        <f t="shared" si="0"/>
        <v>0</v>
      </c>
      <c r="D19" s="4"/>
      <c r="E19" s="4"/>
      <c r="F19" s="4"/>
      <c r="G19" s="4"/>
      <c r="H19" s="14"/>
    </row>
    <row r="20" spans="1:8" s="3" customFormat="1" ht="12.75" customHeight="1" thickBot="1">
      <c r="A20" s="8" t="s">
        <v>15</v>
      </c>
      <c r="B20" s="9">
        <f>B16+B18</f>
        <v>1725</v>
      </c>
      <c r="C20" s="15">
        <f t="shared" si="0"/>
        <v>100</v>
      </c>
      <c r="D20" s="10">
        <f>D18+D16</f>
        <v>178</v>
      </c>
      <c r="E20" s="10">
        <f>E18+E16</f>
        <v>189</v>
      </c>
      <c r="F20" s="10">
        <f>D20-E20</f>
        <v>-11</v>
      </c>
      <c r="G20" s="16">
        <v>-0.6336405529953917</v>
      </c>
      <c r="H20" s="16">
        <f>B20/4677*100</f>
        <v>36.88261706221937</v>
      </c>
    </row>
    <row r="21" spans="1:8" s="3" customFormat="1" ht="12.75" customHeight="1">
      <c r="A21" s="5" t="s">
        <v>24</v>
      </c>
      <c r="C21" s="17"/>
      <c r="D21" s="17"/>
      <c r="E21" s="17"/>
      <c r="F21" s="17"/>
      <c r="G21" s="17"/>
      <c r="H21" s="17"/>
    </row>
    <row r="22" ht="12.75">
      <c r="A22" s="5"/>
    </row>
    <row r="23" ht="12.75">
      <c r="A23" s="5"/>
    </row>
    <row r="24" ht="12.75">
      <c r="A24" s="3"/>
    </row>
    <row r="25" ht="12.75">
      <c r="A25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2015-11-26T14:39:30Z</dcterms:modified>
  <cp:category/>
  <cp:version/>
  <cp:contentType/>
  <cp:contentStatus/>
</cp:coreProperties>
</file>