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<sst xmlns="http://schemas.openxmlformats.org/spreadsheetml/2006/main" count="25" uniqueCount="25">
  <si>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</si>
  <si>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</si>
  <si>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</si>
  <si>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</si>
  <si>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</si>
  <si>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</si>
  <si>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</si>
  <si>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</si>
  <si>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</si>
  <si>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</si>
  <si>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</si>
  <si>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</si>
  <si>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</si>
  <si>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</si>
  <si>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</si>
  <si>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</si>
  <si>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</si>
  <si>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</si>
  <si>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</si>
  <si>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</si>
  <si>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Pes relatiu ciutat %</t>
  </si>
  <si>
    <t xml:space="preserve">D% </t>
  </si>
  <si>
    <t>Composició dels establiments d'activitat comercial segons subsector. Districte 7. Any 2012</t>
  </si>
  <si>
    <t>05.17.12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</si>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</sst>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22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21</v>
      </c>
      <c r="H3" s="12" t="s">
        <v>20</v>
      </c>
    </row>
    <row r="4" spans="1:8" s="3" customFormat="1" ht="12.75" customHeight="1">
      <c r="A4" s="3" t="s">
        <v>2</v>
      </c>
      <c r="B4" s="4">
        <v>39</v>
      </c>
      <c r="C4" s="14">
        <f>B4/$B$20*100</f>
        <v>34.51327433628318</v>
      </c>
      <c r="D4" s="4">
        <v>6</v>
      </c>
      <c r="E4" s="4">
        <v>3</v>
      </c>
      <c r="F4" s="4">
        <f>D4-E4</f>
        <v>3</v>
      </c>
      <c r="G4" s="19">
        <v>8.333333333333332</v>
      </c>
      <c r="H4" s="14">
        <f>B4/942*100</f>
        <v>4.140127388535031</v>
      </c>
    </row>
    <row r="5" spans="1:8" s="3" customFormat="1" ht="12.75" customHeight="1">
      <c r="A5" s="3" t="s">
        <v>3</v>
      </c>
      <c r="B5" s="4">
        <v>5</v>
      </c>
      <c r="C5" s="14">
        <f aca="true" t="shared" si="0" ref="C5:C20">B5/$B$20*100</f>
        <v>4.424778761061947</v>
      </c>
      <c r="D5" s="4">
        <v>0</v>
      </c>
      <c r="E5" s="4">
        <v>0</v>
      </c>
      <c r="F5" s="4">
        <f aca="true" t="shared" si="1" ref="F5:F11">D5-E5</f>
        <v>0</v>
      </c>
      <c r="G5" s="14">
        <v>0</v>
      </c>
      <c r="H5" s="14">
        <f>B5/147*100</f>
        <v>3.4013605442176873</v>
      </c>
    </row>
    <row r="6" spans="1:8" s="3" customFormat="1" ht="12.75" customHeight="1">
      <c r="A6" s="3" t="s">
        <v>4</v>
      </c>
      <c r="B6" s="4">
        <v>8</v>
      </c>
      <c r="C6" s="14">
        <f t="shared" si="0"/>
        <v>7.079646017699115</v>
      </c>
      <c r="D6" s="4">
        <v>1</v>
      </c>
      <c r="E6" s="4">
        <v>1</v>
      </c>
      <c r="F6" s="4">
        <f t="shared" si="1"/>
        <v>0</v>
      </c>
      <c r="G6" s="14">
        <v>0</v>
      </c>
      <c r="H6" s="14">
        <f>B6/537*100</f>
        <v>1.48975791433892</v>
      </c>
    </row>
    <row r="7" spans="1:8" s="3" customFormat="1" ht="12.75" customHeight="1">
      <c r="A7" s="3" t="s">
        <v>5</v>
      </c>
      <c r="B7" s="4">
        <v>1</v>
      </c>
      <c r="C7" s="14">
        <f t="shared" si="0"/>
        <v>0.8849557522123894</v>
      </c>
      <c r="D7" s="4">
        <v>0</v>
      </c>
      <c r="E7" s="4">
        <v>0</v>
      </c>
      <c r="F7" s="4">
        <f t="shared" si="1"/>
        <v>0</v>
      </c>
      <c r="G7" s="14">
        <v>0</v>
      </c>
      <c r="H7" s="14">
        <f>B7/482*100</f>
        <v>0.2074688796680498</v>
      </c>
    </row>
    <row r="8" spans="1:8" s="3" customFormat="1" ht="12.75" customHeight="1">
      <c r="A8" s="3" t="s">
        <v>6</v>
      </c>
      <c r="B8" s="4">
        <v>1</v>
      </c>
      <c r="C8" s="14">
        <f t="shared" si="0"/>
        <v>0.8849557522123894</v>
      </c>
      <c r="D8" s="4">
        <v>0</v>
      </c>
      <c r="E8" s="4">
        <v>0</v>
      </c>
      <c r="F8" s="4">
        <f t="shared" si="1"/>
        <v>0</v>
      </c>
      <c r="G8" s="14">
        <v>0</v>
      </c>
      <c r="H8" s="14">
        <f>B8/122*100</f>
        <v>0.819672131147541</v>
      </c>
    </row>
    <row r="9" spans="1:8" s="3" customFormat="1" ht="12.75" customHeight="1">
      <c r="A9" s="3" t="s">
        <v>7</v>
      </c>
      <c r="B9" s="4">
        <v>3</v>
      </c>
      <c r="C9" s="14">
        <f t="shared" si="0"/>
        <v>2.6548672566371683</v>
      </c>
      <c r="D9" s="4">
        <v>0</v>
      </c>
      <c r="E9" s="4">
        <v>1</v>
      </c>
      <c r="F9" s="4">
        <f t="shared" si="1"/>
        <v>-1</v>
      </c>
      <c r="G9" s="14">
        <v>-25</v>
      </c>
      <c r="H9" s="14">
        <f>B9/218*100</f>
        <v>1.3761467889908259</v>
      </c>
    </row>
    <row r="10" spans="1:8" s="3" customFormat="1" ht="12.75" customHeight="1">
      <c r="A10" s="3" t="s">
        <v>8</v>
      </c>
      <c r="B10" s="4">
        <v>4</v>
      </c>
      <c r="C10" s="14">
        <f t="shared" si="0"/>
        <v>3.5398230088495577</v>
      </c>
      <c r="D10" s="4">
        <v>0</v>
      </c>
      <c r="E10" s="4">
        <v>0</v>
      </c>
      <c r="F10" s="4">
        <f t="shared" si="1"/>
        <v>0</v>
      </c>
      <c r="G10" s="14">
        <v>0</v>
      </c>
      <c r="H10" s="14">
        <f>B10/108*100</f>
        <v>3.7037037037037033</v>
      </c>
    </row>
    <row r="11" spans="1:8" s="3" customFormat="1" ht="12.75" customHeight="1">
      <c r="A11" s="3" t="s">
        <v>9</v>
      </c>
      <c r="B11" s="4">
        <v>0</v>
      </c>
      <c r="C11" s="14">
        <f t="shared" si="0"/>
        <v>0</v>
      </c>
      <c r="D11" s="4">
        <v>0</v>
      </c>
      <c r="E11" s="4">
        <v>0</v>
      </c>
      <c r="F11" s="4">
        <f t="shared" si="1"/>
        <v>0</v>
      </c>
      <c r="G11" s="14">
        <v>0</v>
      </c>
      <c r="H11" s="14">
        <f>B11/46*100</f>
        <v>0</v>
      </c>
    </row>
    <row r="12" spans="1:8" s="3" customFormat="1" ht="12.75" customHeight="1">
      <c r="A12" s="6" t="s">
        <v>10</v>
      </c>
      <c r="B12" s="7">
        <f>SUM(B4:B11)</f>
        <v>61</v>
      </c>
      <c r="C12" s="15">
        <f t="shared" si="0"/>
        <v>53.98230088495575</v>
      </c>
      <c r="D12" s="7">
        <f>SUM(D4:D11)</f>
        <v>7</v>
      </c>
      <c r="E12" s="7">
        <f>SUM(E4:E11)</f>
        <v>5</v>
      </c>
      <c r="F12" s="7">
        <f>SUM(F4:F11)</f>
        <v>2</v>
      </c>
      <c r="G12" s="15">
        <v>3.389830508474576</v>
      </c>
      <c r="H12" s="15">
        <f>B12/2602*100</f>
        <v>2.3443504996156803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12</v>
      </c>
      <c r="C14" s="14">
        <f t="shared" si="0"/>
        <v>10.619469026548673</v>
      </c>
      <c r="D14" s="4">
        <v>0</v>
      </c>
      <c r="E14" s="4">
        <v>3</v>
      </c>
      <c r="F14" s="4">
        <f>D14-E14</f>
        <v>-3</v>
      </c>
      <c r="G14" s="14">
        <v>-20</v>
      </c>
      <c r="H14" s="14">
        <f>B14/638*100</f>
        <v>1.8808777429467085</v>
      </c>
    </row>
    <row r="15" spans="1:8" s="3" customFormat="1" ht="12.75" customHeight="1">
      <c r="A15" s="3" t="s">
        <v>12</v>
      </c>
      <c r="B15" s="4">
        <v>32</v>
      </c>
      <c r="C15" s="14">
        <f t="shared" si="0"/>
        <v>28.31858407079646</v>
      </c>
      <c r="D15" s="4">
        <v>1</v>
      </c>
      <c r="E15" s="4">
        <v>2</v>
      </c>
      <c r="F15" s="4">
        <f>D15-E15</f>
        <v>-1</v>
      </c>
      <c r="G15" s="14">
        <v>-3.0303030303030303</v>
      </c>
      <c r="H15" s="14">
        <f>B15/882*100</f>
        <v>3.6281179138321997</v>
      </c>
    </row>
    <row r="16" spans="1:8" s="3" customFormat="1" ht="12.75" customHeight="1">
      <c r="A16" s="6" t="s">
        <v>13</v>
      </c>
      <c r="B16" s="7">
        <f>SUM(B12:B15)</f>
        <v>105</v>
      </c>
      <c r="C16" s="15">
        <f t="shared" si="0"/>
        <v>92.92035398230088</v>
      </c>
      <c r="D16" s="7">
        <f>SUM(D12:D15)</f>
        <v>8</v>
      </c>
      <c r="E16" s="7">
        <f>SUM(E12:E15)</f>
        <v>10</v>
      </c>
      <c r="F16" s="7">
        <f>SUM(F12:F15)</f>
        <v>-2</v>
      </c>
      <c r="G16" s="15">
        <v>-1.8691588785046727</v>
      </c>
      <c r="H16" s="15">
        <f>B16/4122*100</f>
        <v>2.547307132459971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8</v>
      </c>
      <c r="C18" s="14">
        <f t="shared" si="0"/>
        <v>7.079646017699115</v>
      </c>
      <c r="D18" s="4">
        <v>0</v>
      </c>
      <c r="E18" s="4">
        <v>0</v>
      </c>
      <c r="F18" s="4">
        <f>D18-E18</f>
        <v>0</v>
      </c>
      <c r="G18" s="14">
        <v>0</v>
      </c>
      <c r="H18" s="14">
        <f>B18/555*100</f>
        <v>1.4414414414414414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113</v>
      </c>
      <c r="C20" s="15">
        <f t="shared" si="0"/>
        <v>100</v>
      </c>
      <c r="D20" s="10">
        <f>D18+D16</f>
        <v>8</v>
      </c>
      <c r="E20" s="10">
        <f>E18+E16</f>
        <v>10</v>
      </c>
      <c r="F20" s="10">
        <f>D20-E20</f>
        <v>-2</v>
      </c>
      <c r="G20" s="16">
        <v>-1.7391304347826086</v>
      </c>
      <c r="H20" s="16">
        <f>B20/4677*100</f>
        <v>2.4160786829163996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2015-11-26T14:41:43Z</dcterms:modified>
  <cp:category/>
  <cp:version/>
  <cp:contentType/>
  <cp:contentStatus/>
</cp:coreProperties>
</file>