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560" activeTab="0"/>
  </bookViews>
  <sheets>
    <sheet name="02.03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<sst xmlns="http://schemas.openxmlformats.org/spreadsheetml/2006/main" count="84" uniqueCount="30">
  <si>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</si>
  <si>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</si>
  <si>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</si>
  <si>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</si>
  <si>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</si>
  <si>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</si>
  <si>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</si>
  <si>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</si>
  <si>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</si>
  <si>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</si>
  <si>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</si>
  <si>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</si>
  <si>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</si>
  <si>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</si>
  <si>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</si>
  <si>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</si>
  <si>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</si>
  <si>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</si>
  <si>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</si>
  <si>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</si>
  <si>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</si>
  <si>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</si>
  <si>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</si>
  <si>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</si>
  <si>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</si>
  <si>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</si>
  <si>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</si>
  <si>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</si>
  <si>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1. Dades a 1 de gener de 2016.</t>
  </si>
  <si>
    <r>
      <t>Districte 6. Grups quinquennals.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</si>
</sst>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22" applyFont="1" applyFill="1" applyBorder="1" applyAlignment="1">
      <alignment horizontal="right" wrapText="1"/>
      <protection/>
    </xf>
    <xf numFmtId="3" fontId="10" fillId="0" borderId="0" xfId="22" applyNumberFormat="1" applyFont="1" applyFill="1" applyBorder="1" applyAlignment="1">
      <alignment horizontal="right" wrapText="1"/>
      <protection/>
    </xf>
    <xf numFmtId="9" fontId="9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Districte 6. 2015</a:t>
            </a:r>
          </a:p>
        </c:rich>
      </c:tx>
      <c:layout>
        <c:manualLayout>
          <c:xMode val="factor"/>
          <c:yMode val="factor"/>
          <c:x val="0.02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125"/>
          <c:w val="0.9077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59792446"/>
        <c:axId val="1261103"/>
      </c:barChart>
      <c:catAx>
        <c:axId val="59792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04825" y="320992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28575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533900" y="4695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76200</xdr:colOff>
      <xdr:row>28</xdr:row>
      <xdr:rowOff>28575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600200" y="46958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workbookViewId="0" topLeftCell="A1">
      <selection activeCell="R15" sqref="R15"/>
    </sheetView>
  </sheetViews>
  <sheetFormatPr defaultColWidth="11.421875" defaultRowHeight="12.75"/>
  <cols>
    <col min="1" max="1" width="7.574218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4.8515625" style="0" bestFit="1" customWidth="1"/>
    <col min="18" max="18" width="5.7109375" style="2" customWidth="1"/>
  </cols>
  <sheetData>
    <row r="1" ht="15.75">
      <c r="A1" s="1" t="s">
        <v>0</v>
      </c>
    </row>
    <row r="2" ht="18">
      <c r="A2" s="3" t="s">
        <v>29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9"/>
      <c r="T3" s="39" t="s">
        <v>11</v>
      </c>
      <c r="U3" s="39" t="s">
        <v>11</v>
      </c>
      <c r="V3" s="39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803</v>
      </c>
      <c r="C4" s="15">
        <f>B4*100/$L$16</f>
        <v>2.749529190207156</v>
      </c>
      <c r="D4" s="47">
        <v>858</v>
      </c>
      <c r="E4" s="15">
        <f>D4*100/$L$16</f>
        <v>2.937853107344633</v>
      </c>
      <c r="F4" s="47">
        <v>696</v>
      </c>
      <c r="G4" s="15">
        <f>F4*100/$L$16</f>
        <v>2.3831535695942474</v>
      </c>
      <c r="H4" s="47">
        <v>760</v>
      </c>
      <c r="I4" s="15">
        <f>H4*100/$L$16</f>
        <v>2.6022941277178564</v>
      </c>
      <c r="J4" s="47">
        <v>704</v>
      </c>
      <c r="K4" s="15">
        <f>J4*100/$L$16</f>
        <v>2.4105461393596985</v>
      </c>
      <c r="L4" s="47">
        <v>817</v>
      </c>
      <c r="M4" s="15">
        <f>L4*100/$L$16</f>
        <v>2.797466187296696</v>
      </c>
      <c r="N4" s="47">
        <v>1013</v>
      </c>
      <c r="O4" s="15">
        <f>N4*100/$L$16</f>
        <v>3.4685841465502483</v>
      </c>
      <c r="P4" s="48">
        <v>1399</v>
      </c>
      <c r="Q4" s="15">
        <f>P4*100/$L$16</f>
        <v>4.790275637733265</v>
      </c>
      <c r="R4" s="16"/>
      <c r="S4" s="40" t="s">
        <v>2</v>
      </c>
      <c r="T4" s="41">
        <f>C4</f>
        <v>2.749529190207156</v>
      </c>
      <c r="U4" s="41">
        <f aca="true" t="shared" si="0" ref="U4:U24">-T4</f>
        <v>-2.749529190207156</v>
      </c>
      <c r="V4" s="41">
        <f>C5</f>
        <v>2.362609142270159</v>
      </c>
      <c r="W4" s="42"/>
      <c r="X4" s="42"/>
      <c r="Y4" s="42"/>
      <c r="Z4" s="4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7">
        <v>690</v>
      </c>
      <c r="C5" s="15">
        <f>B5*100/$L$16</f>
        <v>2.362609142270159</v>
      </c>
      <c r="D5" s="47">
        <v>816</v>
      </c>
      <c r="E5" s="15">
        <f>D5*100/$L$16</f>
        <v>2.7940421160760143</v>
      </c>
      <c r="F5" s="47">
        <v>664</v>
      </c>
      <c r="G5" s="15">
        <f>F5*100/$L$16</f>
        <v>2.273583290532443</v>
      </c>
      <c r="H5" s="47">
        <v>677</v>
      </c>
      <c r="I5" s="15">
        <f>H5*100/$L$16</f>
        <v>2.318096216401301</v>
      </c>
      <c r="J5" s="47">
        <v>735</v>
      </c>
      <c r="K5" s="15">
        <f>J5*100/$L$16</f>
        <v>2.516692347200822</v>
      </c>
      <c r="L5" s="47">
        <v>855</v>
      </c>
      <c r="M5" s="15">
        <f>L5*100/$L$16</f>
        <v>2.9275808936825887</v>
      </c>
      <c r="N5" s="47">
        <v>1015</v>
      </c>
      <c r="O5" s="15">
        <f>N5*100/$L$16</f>
        <v>3.475432288991611</v>
      </c>
      <c r="P5" s="48">
        <v>1225</v>
      </c>
      <c r="Q5" s="15">
        <f>P5*100/$L$16</f>
        <v>4.194487245334703</v>
      </c>
      <c r="R5" s="16"/>
      <c r="S5" s="40" t="s">
        <v>4</v>
      </c>
      <c r="T5" s="41">
        <f>E4</f>
        <v>2.937853107344633</v>
      </c>
      <c r="U5" s="41">
        <f t="shared" si="0"/>
        <v>-2.937853107344633</v>
      </c>
      <c r="V5" s="41">
        <f>E5</f>
        <v>2.7940421160760143</v>
      </c>
      <c r="W5" s="42"/>
      <c r="X5" s="42"/>
      <c r="Y5" s="42"/>
      <c r="Z5" s="4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1493</v>
      </c>
      <c r="C6" s="20">
        <f t="shared" si="1"/>
        <v>5.112138332477315</v>
      </c>
      <c r="D6" s="19">
        <f t="shared" si="1"/>
        <v>1674</v>
      </c>
      <c r="E6" s="20">
        <f t="shared" si="1"/>
        <v>5.731895223420647</v>
      </c>
      <c r="F6" s="19">
        <f t="shared" si="1"/>
        <v>1360</v>
      </c>
      <c r="G6" s="20">
        <f t="shared" si="1"/>
        <v>4.65673686012669</v>
      </c>
      <c r="H6" s="19">
        <f t="shared" si="1"/>
        <v>1437</v>
      </c>
      <c r="I6" s="20">
        <f t="shared" si="1"/>
        <v>4.920390344119157</v>
      </c>
      <c r="J6" s="19">
        <f t="shared" si="1"/>
        <v>1439</v>
      </c>
      <c r="K6" s="20">
        <f t="shared" si="1"/>
        <v>4.927238486560521</v>
      </c>
      <c r="L6" s="19">
        <f t="shared" si="1"/>
        <v>1672</v>
      </c>
      <c r="M6" s="20">
        <f t="shared" si="1"/>
        <v>5.725047080979285</v>
      </c>
      <c r="N6" s="19">
        <f t="shared" si="1"/>
        <v>2028</v>
      </c>
      <c r="O6" s="20">
        <f t="shared" si="1"/>
        <v>6.94401643554186</v>
      </c>
      <c r="P6" s="19">
        <f t="shared" si="1"/>
        <v>2624</v>
      </c>
      <c r="Q6" s="20">
        <f t="shared" si="1"/>
        <v>8.984762883067969</v>
      </c>
      <c r="R6" s="21"/>
      <c r="S6" s="40" t="s">
        <v>5</v>
      </c>
      <c r="T6" s="41">
        <f>G4</f>
        <v>2.3831535695942474</v>
      </c>
      <c r="U6" s="41">
        <f t="shared" si="0"/>
        <v>-2.3831535695942474</v>
      </c>
      <c r="V6" s="41">
        <f>G5</f>
        <v>2.273583290532443</v>
      </c>
      <c r="W6" s="39"/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0" t="s">
        <v>6</v>
      </c>
      <c r="T7" s="41">
        <f>I4</f>
        <v>2.6022941277178564</v>
      </c>
      <c r="U7" s="41">
        <f t="shared" si="0"/>
        <v>-2.6022941277178564</v>
      </c>
      <c r="V7" s="41">
        <f>I5</f>
        <v>2.318096216401301</v>
      </c>
      <c r="W7" s="39"/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0" t="s">
        <v>7</v>
      </c>
      <c r="T8" s="41">
        <f>K4</f>
        <v>2.4105461393596985</v>
      </c>
      <c r="U8" s="41">
        <f t="shared" si="0"/>
        <v>-2.4105461393596985</v>
      </c>
      <c r="V8" s="41">
        <f>K5</f>
        <v>2.516692347200822</v>
      </c>
      <c r="W8" s="39"/>
      <c r="X8" s="39"/>
      <c r="Y8" s="39"/>
      <c r="Z8" s="39"/>
    </row>
    <row r="9" spans="1:26" ht="12.75">
      <c r="A9" s="14" t="s">
        <v>11</v>
      </c>
      <c r="B9" s="47">
        <v>1315</v>
      </c>
      <c r="C9" s="15">
        <f>B9*100/$L$16</f>
        <v>4.502653655196028</v>
      </c>
      <c r="D9" s="47">
        <v>1134</v>
      </c>
      <c r="E9" s="15">
        <f>D9*100/$L$16</f>
        <v>3.8828967642526964</v>
      </c>
      <c r="F9" s="47">
        <v>1063</v>
      </c>
      <c r="G9" s="15">
        <f>F9*100/$L$16</f>
        <v>3.639787707584318</v>
      </c>
      <c r="H9" s="47">
        <v>855</v>
      </c>
      <c r="I9" s="15">
        <f>H9*100/$L$16</f>
        <v>2.9275808936825887</v>
      </c>
      <c r="J9" s="47">
        <v>664</v>
      </c>
      <c r="K9" s="15">
        <f>J9*100/$L$16</f>
        <v>2.273583290532443</v>
      </c>
      <c r="L9" s="47">
        <v>535</v>
      </c>
      <c r="M9" s="15">
        <f>L9*100/$L$16</f>
        <v>1.8318781030645437</v>
      </c>
      <c r="N9" s="47">
        <v>510</v>
      </c>
      <c r="O9" s="16">
        <f>N9*100/$L$16</f>
        <v>1.746276322547509</v>
      </c>
      <c r="P9" s="47">
        <v>499</v>
      </c>
      <c r="Q9" s="15">
        <f>P9*100/$L$16</f>
        <v>1.7086115391200136</v>
      </c>
      <c r="R9" s="10"/>
      <c r="S9" s="40" t="s">
        <v>8</v>
      </c>
      <c r="T9" s="41">
        <f>M4</f>
        <v>2.797466187296696</v>
      </c>
      <c r="U9" s="41">
        <f t="shared" si="0"/>
        <v>-2.797466187296696</v>
      </c>
      <c r="V9" s="41">
        <f>M5</f>
        <v>2.9275808936825887</v>
      </c>
      <c r="W9" s="39"/>
      <c r="X9" s="39"/>
      <c r="Y9" s="39"/>
      <c r="Z9" s="39"/>
    </row>
    <row r="10" spans="1:26" ht="12.75">
      <c r="A10" s="14" t="s">
        <v>12</v>
      </c>
      <c r="B10" s="47">
        <v>1113</v>
      </c>
      <c r="C10" s="15">
        <f>B10*100/$L$16</f>
        <v>3.810991268618387</v>
      </c>
      <c r="D10" s="47">
        <v>1093</v>
      </c>
      <c r="E10" s="15">
        <f>D10*100/$L$16</f>
        <v>3.7425098442047595</v>
      </c>
      <c r="F10" s="47">
        <v>1001</v>
      </c>
      <c r="G10" s="15">
        <f>F10*100/$L$16</f>
        <v>3.4274952919020714</v>
      </c>
      <c r="H10" s="47">
        <v>875</v>
      </c>
      <c r="I10" s="15">
        <f>H10*100/$L$16</f>
        <v>2.9960623180962163</v>
      </c>
      <c r="J10" s="47">
        <v>708</v>
      </c>
      <c r="K10" s="15">
        <f>J10*100/$L$16</f>
        <v>2.4242424242424243</v>
      </c>
      <c r="L10" s="47">
        <v>693</v>
      </c>
      <c r="M10" s="15">
        <f>L10*100/$L$16</f>
        <v>2.3728813559322033</v>
      </c>
      <c r="N10" s="47">
        <v>679</v>
      </c>
      <c r="O10" s="16">
        <f>N10*100/$L$16</f>
        <v>2.324944358842664</v>
      </c>
      <c r="P10" s="47">
        <v>713</v>
      </c>
      <c r="Q10" s="15">
        <f>P10*100/$L$16</f>
        <v>2.4413627803458313</v>
      </c>
      <c r="R10" s="16"/>
      <c r="S10" s="40" t="s">
        <v>9</v>
      </c>
      <c r="T10" s="41">
        <f>O4</f>
        <v>3.4685841465502483</v>
      </c>
      <c r="U10" s="41">
        <f t="shared" si="0"/>
        <v>-3.4685841465502483</v>
      </c>
      <c r="V10" s="41">
        <f>O5</f>
        <v>3.475432288991611</v>
      </c>
      <c r="W10" s="39"/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2428</v>
      </c>
      <c r="C11" s="20">
        <f t="shared" si="2"/>
        <v>8.313644923814415</v>
      </c>
      <c r="D11" s="19">
        <f t="shared" si="2"/>
        <v>2227</v>
      </c>
      <c r="E11" s="20">
        <f t="shared" si="2"/>
        <v>7.625406608457456</v>
      </c>
      <c r="F11" s="19">
        <f t="shared" si="2"/>
        <v>2064</v>
      </c>
      <c r="G11" s="20">
        <f t="shared" si="2"/>
        <v>7.067282999486389</v>
      </c>
      <c r="H11" s="19">
        <f t="shared" si="2"/>
        <v>1730</v>
      </c>
      <c r="I11" s="20">
        <f t="shared" si="2"/>
        <v>5.9236432117788045</v>
      </c>
      <c r="J11" s="19">
        <f t="shared" si="2"/>
        <v>1372</v>
      </c>
      <c r="K11" s="20">
        <f t="shared" si="2"/>
        <v>4.697825714774867</v>
      </c>
      <c r="L11" s="19">
        <f t="shared" si="2"/>
        <v>1228</v>
      </c>
      <c r="M11" s="20">
        <f t="shared" si="2"/>
        <v>4.204759458996747</v>
      </c>
      <c r="N11" s="19">
        <f t="shared" si="2"/>
        <v>1189</v>
      </c>
      <c r="O11" s="20">
        <f t="shared" si="2"/>
        <v>4.071220681390173</v>
      </c>
      <c r="P11" s="19">
        <f t="shared" si="2"/>
        <v>1212</v>
      </c>
      <c r="Q11" s="20">
        <f t="shared" si="2"/>
        <v>4.149974319465845</v>
      </c>
      <c r="R11" s="16"/>
      <c r="S11" s="40" t="s">
        <v>10</v>
      </c>
      <c r="T11" s="41">
        <f>Q4</f>
        <v>4.790275637733265</v>
      </c>
      <c r="U11" s="41">
        <f t="shared" si="0"/>
        <v>-4.790275637733265</v>
      </c>
      <c r="V11" s="41">
        <f>Q5</f>
        <v>4.194487245334703</v>
      </c>
      <c r="W11" s="39"/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0" t="s">
        <v>14</v>
      </c>
      <c r="T12" s="41">
        <f>C9</f>
        <v>4.502653655196028</v>
      </c>
      <c r="U12" s="41">
        <f t="shared" si="0"/>
        <v>-4.502653655196028</v>
      </c>
      <c r="V12" s="41">
        <f>C10</f>
        <v>3.810991268618387</v>
      </c>
      <c r="W12" s="39"/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0" t="s">
        <v>15</v>
      </c>
      <c r="T13" s="41">
        <f>E9</f>
        <v>3.8828967642526964</v>
      </c>
      <c r="U13" s="41">
        <f t="shared" si="0"/>
        <v>-3.8828967642526964</v>
      </c>
      <c r="V13" s="41">
        <f>E10</f>
        <v>3.7425098442047595</v>
      </c>
      <c r="W13" s="39"/>
      <c r="X13" s="39"/>
      <c r="Y13" s="39"/>
      <c r="Z13" s="39"/>
    </row>
    <row r="14" spans="1:26" ht="12.75">
      <c r="A14" s="14" t="s">
        <v>11</v>
      </c>
      <c r="B14" s="47">
        <v>431</v>
      </c>
      <c r="C14" s="15">
        <f>B14*100/$L$16</f>
        <v>1.475774696113679</v>
      </c>
      <c r="D14" s="47">
        <v>223</v>
      </c>
      <c r="E14" s="15">
        <f>D14*100/$L$16</f>
        <v>0.76356788221195</v>
      </c>
      <c r="F14" s="47">
        <v>63</v>
      </c>
      <c r="G14" s="15">
        <f>F14*100/$L$16</f>
        <v>0.21571648690292758</v>
      </c>
      <c r="H14" s="47">
        <v>9</v>
      </c>
      <c r="I14" s="16">
        <f>H14*100/$L$16</f>
        <v>0.030816640986132512</v>
      </c>
      <c r="J14" s="47">
        <v>1</v>
      </c>
      <c r="K14" s="15">
        <f>J14*100/$L$16</f>
        <v>0.00342407122068139</v>
      </c>
      <c r="L14" s="26">
        <f>+SUM(B4,D4,F4,H4,J4,L4,N4,P4,B9,D9,F9,H9,J9,L9,N9,P9,B14,D14,F14,H14,J14)</f>
        <v>14352</v>
      </c>
      <c r="M14" s="27">
        <f>SUM(C4,E4,G4,I4,K4,M4,O4,Q4,C9,E9,G9,I9,K9,M9,O9,Q9,C14,E14,G14,I14,K14)</f>
        <v>49.142270159219315</v>
      </c>
      <c r="N14" s="14"/>
      <c r="O14" s="14"/>
      <c r="P14" s="14"/>
      <c r="Q14" s="14"/>
      <c r="S14" s="40" t="s">
        <v>16</v>
      </c>
      <c r="T14" s="41">
        <f>G9</f>
        <v>3.639787707584318</v>
      </c>
      <c r="U14" s="41">
        <f t="shared" si="0"/>
        <v>-3.639787707584318</v>
      </c>
      <c r="V14" s="41">
        <f>G10</f>
        <v>3.4274952919020714</v>
      </c>
      <c r="W14" s="39"/>
      <c r="X14" s="39"/>
      <c r="Y14" s="39"/>
      <c r="Z14" s="39"/>
    </row>
    <row r="15" spans="1:26" ht="12.75">
      <c r="A15" s="14" t="s">
        <v>12</v>
      </c>
      <c r="B15" s="47">
        <v>682</v>
      </c>
      <c r="C15" s="15">
        <f>B15*100/$L$16</f>
        <v>2.335216572504708</v>
      </c>
      <c r="D15" s="47">
        <v>412</v>
      </c>
      <c r="E15" s="15">
        <f>D15*100/$L$16</f>
        <v>1.4107173429207327</v>
      </c>
      <c r="F15" s="47">
        <v>173</v>
      </c>
      <c r="G15" s="15">
        <f>F15*100/$L$16</f>
        <v>0.5923643211778805</v>
      </c>
      <c r="H15" s="47">
        <v>29</v>
      </c>
      <c r="I15" s="16">
        <f>H15*100/$L$16</f>
        <v>0.09929806539976031</v>
      </c>
      <c r="J15" s="47">
        <v>5</v>
      </c>
      <c r="K15" s="15">
        <f>J15*100/$L$16</f>
        <v>0.01712035610340695</v>
      </c>
      <c r="L15" s="26">
        <f>+SUM(B5,D5,F5,H5,J5,L5,N5,P5,B10,D10,F10,H10,J10,L10,N10,P10,B15,D15,F15,H15,J15)</f>
        <v>14853</v>
      </c>
      <c r="M15" s="27">
        <f>SUM(C5,E5,G5,I5,K5,M5,O5,Q5,C10,E10,G10,I10,K10,M10,O10,Q10,C15,E15,G15,I15,K15)</f>
        <v>50.85772984078068</v>
      </c>
      <c r="N15" s="14"/>
      <c r="O15" s="14"/>
      <c r="P15" s="14"/>
      <c r="Q15" s="14"/>
      <c r="S15" s="40" t="s">
        <v>17</v>
      </c>
      <c r="T15" s="41">
        <f>I9</f>
        <v>2.9275808936825887</v>
      </c>
      <c r="U15" s="41">
        <f t="shared" si="0"/>
        <v>-2.9275808936825887</v>
      </c>
      <c r="V15" s="41">
        <f>I10</f>
        <v>2.9960623180962163</v>
      </c>
      <c r="W15" s="39"/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1113</v>
      </c>
      <c r="C16" s="20">
        <f t="shared" si="3"/>
        <v>3.810991268618387</v>
      </c>
      <c r="D16" s="19">
        <f t="shared" si="3"/>
        <v>635</v>
      </c>
      <c r="E16" s="20">
        <f t="shared" si="3"/>
        <v>2.1742852251326825</v>
      </c>
      <c r="F16" s="19">
        <f t="shared" si="3"/>
        <v>236</v>
      </c>
      <c r="G16" s="20">
        <f t="shared" si="3"/>
        <v>0.8080808080808081</v>
      </c>
      <c r="H16" s="19">
        <f t="shared" si="3"/>
        <v>38</v>
      </c>
      <c r="I16" s="20">
        <f t="shared" si="3"/>
        <v>0.13011470638589281</v>
      </c>
      <c r="J16" s="19">
        <f t="shared" si="3"/>
        <v>6</v>
      </c>
      <c r="K16" s="20">
        <f t="shared" si="3"/>
        <v>0.02054442732408834</v>
      </c>
      <c r="L16" s="19">
        <f t="shared" si="3"/>
        <v>29205</v>
      </c>
      <c r="M16" s="19">
        <f t="shared" si="3"/>
        <v>100</v>
      </c>
      <c r="N16" s="28"/>
      <c r="O16" s="28"/>
      <c r="P16" s="28"/>
      <c r="Q16" s="28"/>
      <c r="S16" s="40" t="s">
        <v>18</v>
      </c>
      <c r="T16" s="41">
        <f>K9</f>
        <v>2.273583290532443</v>
      </c>
      <c r="U16" s="41">
        <f t="shared" si="0"/>
        <v>-2.273583290532443</v>
      </c>
      <c r="V16" s="41">
        <f>K10</f>
        <v>2.4242424242424243</v>
      </c>
      <c r="W16" s="39"/>
      <c r="X16" s="39"/>
      <c r="Y16" s="39"/>
      <c r="Z16" s="39"/>
    </row>
    <row r="17" spans="1:26" ht="12.75">
      <c r="A17" s="14" t="s">
        <v>27</v>
      </c>
      <c r="P17" s="29"/>
      <c r="Q17" s="29"/>
      <c r="S17" s="40" t="s">
        <v>19</v>
      </c>
      <c r="T17" s="41">
        <f>M9</f>
        <v>1.8318781030645437</v>
      </c>
      <c r="U17" s="41">
        <f t="shared" si="0"/>
        <v>-1.8318781030645437</v>
      </c>
      <c r="V17" s="41">
        <f>M10</f>
        <v>2.3728813559322033</v>
      </c>
      <c r="W17" s="39"/>
      <c r="X17" s="39"/>
      <c r="Y17" s="39"/>
      <c r="Z17" s="39"/>
    </row>
    <row r="18" spans="1:26" ht="12.75">
      <c r="A18" s="49" t="s">
        <v>28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0" t="s">
        <v>20</v>
      </c>
      <c r="T18" s="41">
        <f>O9</f>
        <v>1.746276322547509</v>
      </c>
      <c r="U18" s="41">
        <f t="shared" si="0"/>
        <v>-1.746276322547509</v>
      </c>
      <c r="V18" s="41">
        <f>O10</f>
        <v>2.324944358842664</v>
      </c>
      <c r="W18" s="39"/>
      <c r="X18" s="39"/>
      <c r="Y18" s="39"/>
      <c r="Z18" s="39"/>
    </row>
    <row r="19" spans="4:26" ht="12.75">
      <c r="D19" s="34"/>
      <c r="O19" s="34"/>
      <c r="R19" s="38"/>
      <c r="S19" s="43" t="s">
        <v>21</v>
      </c>
      <c r="T19" s="44">
        <f>Q9</f>
        <v>1.7086115391200136</v>
      </c>
      <c r="U19" s="41">
        <f t="shared" si="0"/>
        <v>-1.7086115391200136</v>
      </c>
      <c r="V19" s="44">
        <f>Q10</f>
        <v>2.4413627803458313</v>
      </c>
      <c r="W19" s="45"/>
      <c r="X19" s="45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40" t="s">
        <v>22</v>
      </c>
      <c r="T20" s="41">
        <f>C14</f>
        <v>1.475774696113679</v>
      </c>
      <c r="U20" s="41">
        <f t="shared" si="0"/>
        <v>-1.475774696113679</v>
      </c>
      <c r="V20" s="41">
        <f>C15</f>
        <v>2.335216572504708</v>
      </c>
      <c r="W20" s="45"/>
      <c r="X20" s="45"/>
      <c r="Y20" s="45"/>
      <c r="Z20" s="45"/>
    </row>
    <row r="21" spans="19:26" ht="12.75">
      <c r="S21" s="40" t="s">
        <v>23</v>
      </c>
      <c r="T21" s="41">
        <f>E14</f>
        <v>0.76356788221195</v>
      </c>
      <c r="U21" s="41">
        <f t="shared" si="0"/>
        <v>-0.76356788221195</v>
      </c>
      <c r="V21" s="41">
        <f>E15</f>
        <v>1.4107173429207327</v>
      </c>
      <c r="W21" s="45"/>
      <c r="X21" s="45"/>
      <c r="Y21" s="45"/>
      <c r="Z21" s="45"/>
    </row>
    <row r="22" spans="19:26" ht="12.75">
      <c r="S22" s="40" t="s">
        <v>24</v>
      </c>
      <c r="T22" s="41">
        <f>G14</f>
        <v>0.21571648690292758</v>
      </c>
      <c r="U22" s="41">
        <f t="shared" si="0"/>
        <v>-0.21571648690292758</v>
      </c>
      <c r="V22" s="41">
        <f>G15</f>
        <v>0.5923643211778805</v>
      </c>
      <c r="W22" s="39"/>
      <c r="X22" s="39"/>
      <c r="Y22" s="39"/>
      <c r="Z22" s="39"/>
    </row>
    <row r="23" spans="19:26" ht="12.75">
      <c r="S23" s="46" t="s">
        <v>25</v>
      </c>
      <c r="T23" s="41">
        <f>I14</f>
        <v>0.030816640986132512</v>
      </c>
      <c r="U23" s="41">
        <f t="shared" si="0"/>
        <v>-0.030816640986132512</v>
      </c>
      <c r="V23" s="41">
        <f>I15</f>
        <v>0.09929806539976031</v>
      </c>
      <c r="W23" s="39"/>
      <c r="X23" s="39"/>
      <c r="Y23" s="39"/>
      <c r="Z23" s="39"/>
    </row>
    <row r="24" spans="19:26" ht="12.75">
      <c r="S24" s="46" t="s">
        <v>26</v>
      </c>
      <c r="T24" s="41">
        <f>K14</f>
        <v>0.00342407122068139</v>
      </c>
      <c r="U24" s="41">
        <f t="shared" si="0"/>
        <v>-0.00342407122068139</v>
      </c>
      <c r="V24" s="41">
        <f>K15</f>
        <v>0.01712035610340695</v>
      </c>
      <c r="W24" s="39"/>
      <c r="X24" s="39"/>
      <c r="Y24" s="39"/>
      <c r="Z24" s="39"/>
    </row>
    <row r="25" spans="19:26" ht="12.75">
      <c r="S25" s="39"/>
      <c r="T25" s="39"/>
      <c r="U25" s="39"/>
      <c r="V25" s="39"/>
      <c r="W25" s="39"/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2009-09-28T10:32:34Z</cp:lastPrinted>
  <dcterms:created xsi:type="dcterms:W3CDTF">2007-11-19T16:13:03Z</dcterms:created>
  <dcterms:modified xsi:type="dcterms:W3CDTF">2016-09-13T11:26:06Z</dcterms:modified>
  <cp:category/>
  <cp:version/>
  <cp:contentType/>
  <cp:contentStatus/>
</cp:coreProperties>
</file>