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45" windowHeight="4095" activeTab="0"/>
  </bookViews>
  <sheets>
    <sheet name="02.03.09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<sst xmlns="http://schemas.openxmlformats.org/spreadsheetml/2006/main" count="84" uniqueCount="30">
  <si>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02.03.09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</si>
  <si>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</si>
  <si>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</si>
  <si>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</si>
  <si>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</si>
  <si>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</si>
  <si>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</si>
  <si>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</si>
  <si>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</si>
  <si>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</si>
  <si>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</si>
  <si>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</si>
  <si>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</si>
  <si>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</si>
  <si>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</si>
  <si>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</si>
  <si>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</si>
  <si>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</si>
  <si>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</si>
  <si>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</si>
  <si>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</si>
  <si>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</si>
  <si>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</si>
  <si>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</si>
  <si>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</si>
  <si>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</si>
  <si>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</si>
  <si>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</si>
  <si>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r>
      <t>Total. Grups quinquennals. 2015</t>
    </r>
    <r>
      <rPr>
        <vertAlign val="superscript"/>
        <sz val="12"/>
        <rFont val="Arial"/>
        <family val="2"/>
      </rPr>
      <t>1</t>
    </r>
  </si>
  <si>
    <t>1. Dades a 1 de gener de 2016.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</si>
</sst>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14.5"/>
      <name val="Arial"/>
      <family val="0"/>
    </font>
    <font>
      <sz val="8.2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0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16" fillId="0" borderId="0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3" fontId="18" fillId="0" borderId="0" xfId="21" applyNumberFormat="1" applyFont="1" applyFill="1" applyBorder="1" applyAlignment="1">
      <alignment horizontal="right" wrapText="1"/>
      <protection/>
    </xf>
    <xf numFmtId="0" fontId="18" fillId="0" borderId="0" xfId="21" applyFont="1" applyFill="1" applyBorder="1" applyAlignment="1">
      <alignment horizontal="right" wrapText="1"/>
      <protection/>
    </xf>
    <xf numFmtId="9" fontId="8" fillId="0" borderId="0" xfId="22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Total. 2015</a:t>
            </a:r>
          </a:p>
        </c:rich>
      </c:tx>
      <c:layout>
        <c:manualLayout>
          <c:xMode val="factor"/>
          <c:yMode val="factor"/>
          <c:x val="0.024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675"/>
          <c:w val="0.88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'02.03.09'!$S$4:$S$24</c:f>
              <c:strCache/>
            </c:strRef>
          </c:cat>
          <c:val>
            <c:numRef>
              <c:f>'02.03.09'!$U$4:$U$24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'02.03.09'!$V$4:$V$24</c:f>
              <c:numCache/>
            </c:numRef>
          </c:val>
        </c:ser>
        <c:overlap val="100"/>
        <c:gapWidth val="30"/>
        <c:axId val="7436194"/>
        <c:axId val="66925747"/>
      </c:barChart>
      <c:catAx>
        <c:axId val="74361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  <c:max val="7"/>
          <c:min val="-7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At val="1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16</xdr:col>
      <xdr:colOff>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533400" y="321945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66675</xdr:colOff>
      <xdr:row>21</xdr:row>
      <xdr:rowOff>28575</xdr:rowOff>
    </xdr:from>
    <xdr:ext cx="276225" cy="180975"/>
    <xdr:sp>
      <xdr:nvSpPr>
        <xdr:cNvPr id="2" name="TextBox 2"/>
        <xdr:cNvSpPr txBox="1">
          <a:spLocks noChangeArrowheads="1"/>
        </xdr:cNvSpPr>
      </xdr:nvSpPr>
      <xdr:spPr>
        <a:xfrm>
          <a:off x="962025" y="35623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Edat</a:t>
          </a:r>
        </a:p>
      </xdr:txBody>
    </xdr:sp>
    <xdr:clientData/>
  </xdr:oneCellAnchor>
  <xdr:oneCellAnchor>
    <xdr:from>
      <xdr:col>13</xdr:col>
      <xdr:colOff>123825</xdr:colOff>
      <xdr:row>40</xdr:row>
      <xdr:rowOff>19050</xdr:rowOff>
    </xdr:from>
    <xdr:ext cx="581025" cy="180975"/>
    <xdr:sp>
      <xdr:nvSpPr>
        <xdr:cNvPr id="3" name="TextBox 3"/>
        <xdr:cNvSpPr txBox="1">
          <a:spLocks noChangeArrowheads="1"/>
        </xdr:cNvSpPr>
      </xdr:nvSpPr>
      <xdr:spPr>
        <a:xfrm>
          <a:off x="4829175" y="662940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 Població</a:t>
          </a:r>
        </a:p>
      </xdr:txBody>
    </xdr:sp>
    <xdr:clientData/>
  </xdr:oneCellAnchor>
  <xdr:oneCellAnchor>
    <xdr:from>
      <xdr:col>13</xdr:col>
      <xdr:colOff>104775</xdr:colOff>
      <xdr:row>27</xdr:row>
      <xdr:rowOff>57150</xdr:rowOff>
    </xdr:from>
    <xdr:ext cx="447675" cy="180975"/>
    <xdr:sp>
      <xdr:nvSpPr>
        <xdr:cNvPr id="4" name="TextBox 4"/>
        <xdr:cNvSpPr txBox="1">
          <a:spLocks noChangeArrowheads="1"/>
        </xdr:cNvSpPr>
      </xdr:nvSpPr>
      <xdr:spPr>
        <a:xfrm>
          <a:off x="4810125" y="45624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295275</xdr:colOff>
      <xdr:row>27</xdr:row>
      <xdr:rowOff>28575</xdr:rowOff>
    </xdr:from>
    <xdr:ext cx="485775" cy="180975"/>
    <xdr:sp>
      <xdr:nvSpPr>
        <xdr:cNvPr id="5" name="TextBox 5"/>
        <xdr:cNvSpPr txBox="1">
          <a:spLocks noChangeArrowheads="1"/>
        </xdr:cNvSpPr>
      </xdr:nvSpPr>
      <xdr:spPr>
        <a:xfrm>
          <a:off x="1514475" y="4533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6.28125" style="0" customWidth="1"/>
    <col min="13" max="13" width="4.8515625" style="0" bestFit="1" customWidth="1"/>
    <col min="14" max="14" width="5.421875" style="0" customWidth="1"/>
    <col min="15" max="15" width="4.8515625" style="0" bestFit="1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spans="1:23" ht="18">
      <c r="A2" s="3" t="s">
        <v>28</v>
      </c>
      <c r="S2" s="38"/>
      <c r="T2" s="38"/>
      <c r="U2" s="38"/>
      <c r="V2" s="38"/>
      <c r="W2" s="38"/>
    </row>
    <row r="3" spans="1:47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8"/>
      <c r="T3" s="38" t="s">
        <v>11</v>
      </c>
      <c r="U3" s="38" t="s">
        <v>11</v>
      </c>
      <c r="V3" s="38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  <c r="AN3" s="2"/>
      <c r="AO3" s="2"/>
      <c r="AP3" s="2"/>
      <c r="AQ3" s="2"/>
      <c r="AR3" s="2"/>
      <c r="AS3" s="2"/>
      <c r="AT3" s="2"/>
      <c r="AU3" s="2"/>
    </row>
    <row r="4" spans="1:39" ht="12.75">
      <c r="A4" s="14" t="s">
        <v>11</v>
      </c>
      <c r="B4" s="49">
        <v>5591</v>
      </c>
      <c r="C4" s="16">
        <f>B4*100/$L$16</f>
        <v>2.683838883261889</v>
      </c>
      <c r="D4" s="49">
        <v>6335</v>
      </c>
      <c r="E4" s="16">
        <f>D4*100/$L$16</f>
        <v>3.0409800260175404</v>
      </c>
      <c r="F4" s="49">
        <v>5612</v>
      </c>
      <c r="G4" s="16">
        <f>F4*100/$L$16</f>
        <v>2.693919480033218</v>
      </c>
      <c r="H4" s="49">
        <v>5197</v>
      </c>
      <c r="I4" s="16">
        <f>H4*100/$L$16</f>
        <v>2.4947076866950524</v>
      </c>
      <c r="J4" s="49">
        <v>5118</v>
      </c>
      <c r="K4" s="16">
        <f>J4*100/$L$16</f>
        <v>2.4567854416981487</v>
      </c>
      <c r="L4" s="49">
        <v>5590</v>
      </c>
      <c r="M4" s="16">
        <f>L4*100/$L$16</f>
        <v>2.6833588548442067</v>
      </c>
      <c r="N4" s="49">
        <v>6983</v>
      </c>
      <c r="O4" s="16">
        <f>N4*100/$L$16</f>
        <v>3.352038440675688</v>
      </c>
      <c r="P4" s="49">
        <v>9230</v>
      </c>
      <c r="Q4" s="16">
        <f>P4*100/$L$16</f>
        <v>4.430662295207877</v>
      </c>
      <c r="R4" s="17"/>
      <c r="S4" s="39" t="s">
        <v>2</v>
      </c>
      <c r="T4" s="40">
        <f>C4</f>
        <v>2.683838883261889</v>
      </c>
      <c r="U4" s="40">
        <f aca="true" t="shared" si="0" ref="U4:U24">-T4</f>
        <v>-2.683838883261889</v>
      </c>
      <c r="V4" s="40">
        <f>C5</f>
        <v>2.502868169795652</v>
      </c>
      <c r="W4" s="4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8" t="s">
        <v>12</v>
      </c>
      <c r="B5" s="49">
        <v>5214</v>
      </c>
      <c r="C5" s="16">
        <f>B5*100/$L$16</f>
        <v>2.502868169795652</v>
      </c>
      <c r="D5" s="49">
        <v>5879</v>
      </c>
      <c r="E5" s="16">
        <f>D5*100/$L$16</f>
        <v>2.822087067554399</v>
      </c>
      <c r="F5" s="49">
        <v>5286</v>
      </c>
      <c r="G5" s="16">
        <f>F5*100/$L$16</f>
        <v>2.5374302158687794</v>
      </c>
      <c r="H5" s="49">
        <v>4906</v>
      </c>
      <c r="I5" s="16">
        <f>H5*100/$L$16</f>
        <v>2.3550194171494954</v>
      </c>
      <c r="J5" s="49">
        <v>4942</v>
      </c>
      <c r="K5" s="16">
        <f>J5*100/$L$16</f>
        <v>2.3723004401860592</v>
      </c>
      <c r="L5" s="49">
        <v>5808</v>
      </c>
      <c r="M5" s="16">
        <f>L5*100/$L$16</f>
        <v>2.788005049898954</v>
      </c>
      <c r="N5" s="49">
        <v>7107</v>
      </c>
      <c r="O5" s="16">
        <f>N5*100/$L$16</f>
        <v>3.4115619644682966</v>
      </c>
      <c r="P5" s="49">
        <v>8823</v>
      </c>
      <c r="Q5" s="16">
        <f>P5*100/$L$16</f>
        <v>4.23529072921117</v>
      </c>
      <c r="R5" s="17"/>
      <c r="S5" s="39" t="s">
        <v>4</v>
      </c>
      <c r="T5" s="40">
        <f>E4</f>
        <v>3.0409800260175404</v>
      </c>
      <c r="U5" s="40">
        <f t="shared" si="0"/>
        <v>-3.0409800260175404</v>
      </c>
      <c r="V5" s="40">
        <f>E5</f>
        <v>2.822087067554399</v>
      </c>
      <c r="W5" s="41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3" ht="13.5" thickBot="1">
      <c r="A6" s="19" t="s">
        <v>13</v>
      </c>
      <c r="B6" s="20">
        <f aca="true" t="shared" si="1" ref="B6:Q6">SUM(B4:B5)</f>
        <v>10805</v>
      </c>
      <c r="C6" s="21">
        <f>SUM(C4:C5)</f>
        <v>5.186707053057541</v>
      </c>
      <c r="D6" s="20">
        <f t="shared" si="1"/>
        <v>12214</v>
      </c>
      <c r="E6" s="21">
        <f t="shared" si="1"/>
        <v>5.86306709357194</v>
      </c>
      <c r="F6" s="20">
        <f t="shared" si="1"/>
        <v>10898</v>
      </c>
      <c r="G6" s="21">
        <f t="shared" si="1"/>
        <v>5.231349695901997</v>
      </c>
      <c r="H6" s="20">
        <f t="shared" si="1"/>
        <v>10103</v>
      </c>
      <c r="I6" s="21">
        <f t="shared" si="1"/>
        <v>4.849727103844548</v>
      </c>
      <c r="J6" s="20">
        <f t="shared" si="1"/>
        <v>10060</v>
      </c>
      <c r="K6" s="21">
        <f t="shared" si="1"/>
        <v>4.8290858818842075</v>
      </c>
      <c r="L6" s="20">
        <f t="shared" si="1"/>
        <v>11398</v>
      </c>
      <c r="M6" s="21">
        <f t="shared" si="1"/>
        <v>5.471363904743161</v>
      </c>
      <c r="N6" s="20">
        <f t="shared" si="1"/>
        <v>14090</v>
      </c>
      <c r="O6" s="21">
        <f t="shared" si="1"/>
        <v>6.763600405143984</v>
      </c>
      <c r="P6" s="20">
        <f t="shared" si="1"/>
        <v>18053</v>
      </c>
      <c r="Q6" s="21">
        <f t="shared" si="1"/>
        <v>8.665953024419046</v>
      </c>
      <c r="R6" s="22"/>
      <c r="S6" s="39" t="s">
        <v>5</v>
      </c>
      <c r="T6" s="40">
        <f>G4</f>
        <v>2.693919480033218</v>
      </c>
      <c r="U6" s="40">
        <f t="shared" si="0"/>
        <v>-2.693919480033218</v>
      </c>
      <c r="V6" s="40">
        <f>G5</f>
        <v>2.5374302158687794</v>
      </c>
      <c r="W6" s="38"/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3"/>
      <c r="S7" s="39" t="s">
        <v>6</v>
      </c>
      <c r="T7" s="40">
        <f>I4</f>
        <v>2.4947076866950524</v>
      </c>
      <c r="U7" s="40">
        <f t="shared" si="0"/>
        <v>-2.4947076866950524</v>
      </c>
      <c r="V7" s="40">
        <f>I5</f>
        <v>2.3550194171494954</v>
      </c>
      <c r="W7" s="38"/>
    </row>
    <row r="8" spans="1:23" ht="12.75">
      <c r="A8" s="4" t="s">
        <v>1</v>
      </c>
      <c r="B8" s="5" t="s">
        <v>14</v>
      </c>
      <c r="C8" s="5" t="s">
        <v>3</v>
      </c>
      <c r="D8" s="24" t="s">
        <v>15</v>
      </c>
      <c r="E8" s="24" t="s">
        <v>3</v>
      </c>
      <c r="F8" s="25" t="s">
        <v>16</v>
      </c>
      <c r="G8" s="25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39" t="s">
        <v>7</v>
      </c>
      <c r="T8" s="40">
        <f>K4</f>
        <v>2.4567854416981487</v>
      </c>
      <c r="U8" s="40">
        <f t="shared" si="0"/>
        <v>-2.4567854416981487</v>
      </c>
      <c r="V8" s="40">
        <f>K5</f>
        <v>2.3723004401860592</v>
      </c>
      <c r="W8" s="38"/>
    </row>
    <row r="9" spans="1:23" ht="12.75">
      <c r="A9" s="14" t="s">
        <v>11</v>
      </c>
      <c r="B9" s="49">
        <v>9326</v>
      </c>
      <c r="C9" s="16">
        <f>B9*100/$L$16</f>
        <v>4.47674502330538</v>
      </c>
      <c r="D9" s="49">
        <v>7933</v>
      </c>
      <c r="E9" s="16">
        <f>D9*100/$L$16</f>
        <v>3.8080654374738985</v>
      </c>
      <c r="F9" s="49">
        <v>7156</v>
      </c>
      <c r="G9" s="16">
        <f>F9*100/$L$16</f>
        <v>3.4350833569347303</v>
      </c>
      <c r="H9" s="49">
        <v>6262</v>
      </c>
      <c r="I9" s="16">
        <f>H9*100/$L$16</f>
        <v>3.0059379515267306</v>
      </c>
      <c r="J9" s="49">
        <v>5073</v>
      </c>
      <c r="K9" s="16">
        <f>J9*100/$L$16</f>
        <v>2.435184162902444</v>
      </c>
      <c r="L9" s="49">
        <v>4701</v>
      </c>
      <c r="M9" s="16">
        <f>L9*100/$L$16</f>
        <v>2.2566135915246184</v>
      </c>
      <c r="N9" s="49">
        <v>3894</v>
      </c>
      <c r="O9" s="16">
        <f>N9*100/$L$16</f>
        <v>1.8692306584549805</v>
      </c>
      <c r="P9" s="49">
        <v>2963</v>
      </c>
      <c r="Q9" s="16">
        <f>P9*100/$L$16</f>
        <v>1.4223242015927342</v>
      </c>
      <c r="R9" s="10"/>
      <c r="S9" s="39" t="s">
        <v>8</v>
      </c>
      <c r="T9" s="40">
        <f>M4</f>
        <v>2.6833588548442067</v>
      </c>
      <c r="U9" s="40">
        <f t="shared" si="0"/>
        <v>-2.6833588548442067</v>
      </c>
      <c r="V9" s="40">
        <f>M5</f>
        <v>2.788005049898954</v>
      </c>
      <c r="W9" s="38"/>
    </row>
    <row r="10" spans="1:23" ht="12.75">
      <c r="A10" s="14" t="s">
        <v>12</v>
      </c>
      <c r="B10" s="49">
        <v>8856</v>
      </c>
      <c r="C10" s="16">
        <f>B10*100/$L$16</f>
        <v>4.251131666994686</v>
      </c>
      <c r="D10" s="49">
        <v>7837</v>
      </c>
      <c r="E10" s="16">
        <f>D10*100/$L$16</f>
        <v>3.761982709376395</v>
      </c>
      <c r="F10" s="49">
        <v>7519</v>
      </c>
      <c r="G10" s="16">
        <f>F10*100/$L$16</f>
        <v>3.609333672553415</v>
      </c>
      <c r="H10" s="49">
        <v>6674</v>
      </c>
      <c r="I10" s="16">
        <f>H10*100/$L$16</f>
        <v>3.203709659611849</v>
      </c>
      <c r="J10" s="49">
        <v>5778</v>
      </c>
      <c r="K10" s="16">
        <f>J10*100/$L$16</f>
        <v>2.7736041973684844</v>
      </c>
      <c r="L10" s="49">
        <v>5562</v>
      </c>
      <c r="M10" s="16">
        <f>L10*100/$L$16</f>
        <v>2.6699180591491016</v>
      </c>
      <c r="N10" s="49">
        <v>4759</v>
      </c>
      <c r="O10" s="16">
        <f>N10*100/$L$16</f>
        <v>2.2844552397501934</v>
      </c>
      <c r="P10" s="49">
        <v>3917</v>
      </c>
      <c r="Q10" s="16">
        <f>P10*100/$L$16</f>
        <v>1.880271312061674</v>
      </c>
      <c r="R10" s="17"/>
      <c r="S10" s="39" t="s">
        <v>9</v>
      </c>
      <c r="T10" s="40">
        <f>O4</f>
        <v>3.352038440675688</v>
      </c>
      <c r="U10" s="40">
        <f t="shared" si="0"/>
        <v>-3.352038440675688</v>
      </c>
      <c r="V10" s="40">
        <f>O5</f>
        <v>3.4115619644682966</v>
      </c>
      <c r="W10" s="38"/>
    </row>
    <row r="11" spans="1:23" ht="13.5" thickBot="1">
      <c r="A11" s="19" t="s">
        <v>13</v>
      </c>
      <c r="B11" s="20">
        <f aca="true" t="shared" si="2" ref="B11:Q11">SUM(B9:B10)</f>
        <v>18182</v>
      </c>
      <c r="C11" s="21">
        <f t="shared" si="2"/>
        <v>8.727876690300066</v>
      </c>
      <c r="D11" s="20">
        <f t="shared" si="2"/>
        <v>15770</v>
      </c>
      <c r="E11" s="21">
        <f t="shared" si="2"/>
        <v>7.570048146850294</v>
      </c>
      <c r="F11" s="20">
        <f t="shared" si="2"/>
        <v>14675</v>
      </c>
      <c r="G11" s="21">
        <f t="shared" si="2"/>
        <v>7.044417029488145</v>
      </c>
      <c r="H11" s="20">
        <f t="shared" si="2"/>
        <v>12936</v>
      </c>
      <c r="I11" s="21">
        <f t="shared" si="2"/>
        <v>6.20964761113858</v>
      </c>
      <c r="J11" s="20">
        <f t="shared" si="2"/>
        <v>10851</v>
      </c>
      <c r="K11" s="21">
        <f t="shared" si="2"/>
        <v>5.208788360270928</v>
      </c>
      <c r="L11" s="20">
        <f t="shared" si="2"/>
        <v>10263</v>
      </c>
      <c r="M11" s="21">
        <f t="shared" si="2"/>
        <v>4.92653165067372</v>
      </c>
      <c r="N11" s="20">
        <f t="shared" si="2"/>
        <v>8653</v>
      </c>
      <c r="O11" s="21">
        <f t="shared" si="2"/>
        <v>4.153685898205174</v>
      </c>
      <c r="P11" s="20">
        <f t="shared" si="2"/>
        <v>6880</v>
      </c>
      <c r="Q11" s="21">
        <f t="shared" si="2"/>
        <v>3.302595513654408</v>
      </c>
      <c r="R11" s="17"/>
      <c r="S11" s="39" t="s">
        <v>10</v>
      </c>
      <c r="T11" s="40">
        <f>Q4</f>
        <v>4.430662295207877</v>
      </c>
      <c r="U11" s="40">
        <f t="shared" si="0"/>
        <v>-4.430662295207877</v>
      </c>
      <c r="V11" s="40">
        <f>Q5</f>
        <v>4.23529072921117</v>
      </c>
      <c r="W11" s="38"/>
    </row>
    <row r="12" spans="2:23" ht="12.75">
      <c r="B12" s="23"/>
      <c r="C12" s="23"/>
      <c r="D12" s="26"/>
      <c r="E12" s="26"/>
      <c r="F12" s="15"/>
      <c r="G12" s="1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/>
      <c r="S12" s="39" t="s">
        <v>14</v>
      </c>
      <c r="T12" s="40">
        <f>C9</f>
        <v>4.47674502330538</v>
      </c>
      <c r="U12" s="40">
        <f t="shared" si="0"/>
        <v>-4.47674502330538</v>
      </c>
      <c r="V12" s="40">
        <f>C10</f>
        <v>4.251131666994686</v>
      </c>
      <c r="W12" s="38"/>
    </row>
    <row r="13" spans="1:23" ht="12.75">
      <c r="A13" s="4" t="s">
        <v>1</v>
      </c>
      <c r="B13" s="5" t="s">
        <v>22</v>
      </c>
      <c r="C13" s="5" t="s">
        <v>3</v>
      </c>
      <c r="D13" s="24" t="s">
        <v>23</v>
      </c>
      <c r="E13" s="24" t="s">
        <v>3</v>
      </c>
      <c r="F13" s="25" t="s">
        <v>24</v>
      </c>
      <c r="G13" s="25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23"/>
      <c r="O13" s="23"/>
      <c r="P13" s="23"/>
      <c r="Q13" s="23"/>
      <c r="S13" s="39" t="s">
        <v>15</v>
      </c>
      <c r="T13" s="40">
        <f>E9</f>
        <v>3.8080654374738985</v>
      </c>
      <c r="U13" s="40">
        <f t="shared" si="0"/>
        <v>-3.8080654374738985</v>
      </c>
      <c r="V13" s="40">
        <f>E10</f>
        <v>3.761982709376395</v>
      </c>
      <c r="W13" s="38"/>
    </row>
    <row r="14" spans="1:23" ht="12.75">
      <c r="A14" s="18" t="s">
        <v>11</v>
      </c>
      <c r="B14" s="49">
        <v>2519</v>
      </c>
      <c r="C14" s="16">
        <f>B14*100/$L$16</f>
        <v>1.2091915841417813</v>
      </c>
      <c r="D14" s="49">
        <v>1361</v>
      </c>
      <c r="E14" s="16">
        <f>D14*100/$L$16</f>
        <v>0.6533186764656468</v>
      </c>
      <c r="F14" s="50">
        <v>462</v>
      </c>
      <c r="G14" s="16">
        <f>F14*100/$L$16</f>
        <v>0.22177312896923498</v>
      </c>
      <c r="H14" s="50">
        <v>86</v>
      </c>
      <c r="I14" s="16">
        <f>H14*100/$L$16</f>
        <v>0.041282443920680104</v>
      </c>
      <c r="J14" s="50">
        <v>10</v>
      </c>
      <c r="K14" s="16">
        <f>J14*100/$L$16</f>
        <v>0.004800284176823268</v>
      </c>
      <c r="L14" s="27">
        <f>SUM(B4,D4,F4,H4,J4,L4,N4,P4,B9,D9,F9,H9,J9,L9,N9,P9,B14,D14,F14,H14,J14)</f>
        <v>101402</v>
      </c>
      <c r="M14" s="28">
        <f>SUM(E4,G4,I4,K4,M4,O4,Q4,C9,C4,E9,G9,I9,K9,M9,O9,Q9,C14,E14,G14,I14,K14)</f>
        <v>48.67584160982331</v>
      </c>
      <c r="N14" s="23"/>
      <c r="O14" s="23"/>
      <c r="P14" s="23"/>
      <c r="Q14" s="23"/>
      <c r="S14" s="39" t="s">
        <v>16</v>
      </c>
      <c r="T14" s="40">
        <f>G9</f>
        <v>3.4350833569347303</v>
      </c>
      <c r="U14" s="40">
        <f t="shared" si="0"/>
        <v>-3.4350833569347303</v>
      </c>
      <c r="V14" s="40">
        <f>G10</f>
        <v>3.609333672553415</v>
      </c>
      <c r="W14" s="38"/>
    </row>
    <row r="15" spans="1:23" ht="12.75">
      <c r="A15" s="18" t="s">
        <v>12</v>
      </c>
      <c r="B15" s="49">
        <v>4003</v>
      </c>
      <c r="C15" s="16">
        <f>B15*100/$L$16</f>
        <v>1.9215537559823541</v>
      </c>
      <c r="D15" s="49">
        <v>2588</v>
      </c>
      <c r="E15" s="16">
        <f>D15*100/$L$16</f>
        <v>1.2423135449618616</v>
      </c>
      <c r="F15" s="49">
        <v>1160</v>
      </c>
      <c r="G15" s="16">
        <f>F15*100/$L$16</f>
        <v>0.5568329645114991</v>
      </c>
      <c r="H15" s="50">
        <v>262</v>
      </c>
      <c r="I15" s="16">
        <f>H15*100/$L$16</f>
        <v>0.12576744543276963</v>
      </c>
      <c r="J15" s="50">
        <v>39</v>
      </c>
      <c r="K15" s="16">
        <f>J15*100/$L$16</f>
        <v>0.018721108289610745</v>
      </c>
      <c r="L15" s="27">
        <f>SUM(B5,D5,F5,H5,J5,L5,N5,P5,B10,D10,F10,H10,J10,L10,N10,P10,B15,D15,F15,H15,J15)</f>
        <v>106919</v>
      </c>
      <c r="M15" s="28">
        <f>SUM(C5,E5,G5,I5,K5,M5,O5,Q5,C10,E10,G10,I10,K10,M10,O10,Q10,C15,E15,G15,I15,K15)</f>
        <v>51.3241583901767</v>
      </c>
      <c r="N15" s="23"/>
      <c r="O15" s="23"/>
      <c r="P15" s="23"/>
      <c r="Q15" s="23"/>
      <c r="S15" s="39" t="s">
        <v>17</v>
      </c>
      <c r="T15" s="40">
        <f>I9</f>
        <v>3.0059379515267306</v>
      </c>
      <c r="U15" s="40">
        <f t="shared" si="0"/>
        <v>-3.0059379515267306</v>
      </c>
      <c r="V15" s="40">
        <f>I10</f>
        <v>3.203709659611849</v>
      </c>
      <c r="W15" s="38"/>
    </row>
    <row r="16" spans="1:23" ht="13.5" thickBot="1">
      <c r="A16" s="19" t="s">
        <v>13</v>
      </c>
      <c r="B16" s="20">
        <f aca="true" t="shared" si="3" ref="B16:M16">SUM(B14:B15)</f>
        <v>6522</v>
      </c>
      <c r="C16" s="21">
        <f t="shared" si="3"/>
        <v>3.130745340124135</v>
      </c>
      <c r="D16" s="20">
        <f t="shared" si="3"/>
        <v>3949</v>
      </c>
      <c r="E16" s="21">
        <f t="shared" si="3"/>
        <v>1.8956322214275083</v>
      </c>
      <c r="F16" s="20">
        <f t="shared" si="3"/>
        <v>1622</v>
      </c>
      <c r="G16" s="21">
        <f t="shared" si="3"/>
        <v>0.7786060934807341</v>
      </c>
      <c r="H16" s="20">
        <f t="shared" si="3"/>
        <v>348</v>
      </c>
      <c r="I16" s="21">
        <f t="shared" si="3"/>
        <v>0.16704988935344972</v>
      </c>
      <c r="J16" s="20">
        <f t="shared" si="3"/>
        <v>49</v>
      </c>
      <c r="K16" s="21">
        <f t="shared" si="3"/>
        <v>0.02352139246643401</v>
      </c>
      <c r="L16" s="20">
        <f t="shared" si="3"/>
        <v>208321</v>
      </c>
      <c r="M16" s="20">
        <f t="shared" si="3"/>
        <v>100</v>
      </c>
      <c r="N16" s="23"/>
      <c r="O16" s="23"/>
      <c r="P16" s="23"/>
      <c r="Q16" s="23"/>
      <c r="S16" s="39" t="s">
        <v>18</v>
      </c>
      <c r="T16" s="42">
        <f>K9</f>
        <v>2.435184162902444</v>
      </c>
      <c r="U16" s="42">
        <f t="shared" si="0"/>
        <v>-2.435184162902444</v>
      </c>
      <c r="V16" s="42">
        <f>K10</f>
        <v>2.7736041973684844</v>
      </c>
      <c r="W16" s="38"/>
    </row>
    <row r="17" spans="1:23" ht="12.75">
      <c r="A17" s="48" t="s">
        <v>27</v>
      </c>
      <c r="P17" s="29"/>
      <c r="Q17" s="29"/>
      <c r="S17" s="39" t="s">
        <v>19</v>
      </c>
      <c r="T17" s="42">
        <f>M9</f>
        <v>2.2566135915246184</v>
      </c>
      <c r="U17" s="42">
        <f t="shared" si="0"/>
        <v>-2.2566135915246184</v>
      </c>
      <c r="V17" s="42">
        <f>M10</f>
        <v>2.6699180591491016</v>
      </c>
      <c r="W17" s="38"/>
    </row>
    <row r="18" spans="1:23" ht="12.75">
      <c r="A18" s="51" t="s">
        <v>29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39" t="s">
        <v>20</v>
      </c>
      <c r="T18" s="42">
        <f>O9</f>
        <v>1.8692306584549805</v>
      </c>
      <c r="U18" s="42">
        <f t="shared" si="0"/>
        <v>-1.8692306584549805</v>
      </c>
      <c r="V18" s="42">
        <f>O10</f>
        <v>2.2844552397501934</v>
      </c>
      <c r="W18" s="38"/>
    </row>
    <row r="19" spans="4:24" ht="12.75">
      <c r="D19" s="35"/>
      <c r="O19" s="35"/>
      <c r="R19" s="30"/>
      <c r="S19" s="43" t="s">
        <v>21</v>
      </c>
      <c r="T19" s="44">
        <f>Q9</f>
        <v>1.4223242015927342</v>
      </c>
      <c r="U19" s="42">
        <f t="shared" si="0"/>
        <v>-1.4223242015927342</v>
      </c>
      <c r="V19" s="44">
        <f>Q10</f>
        <v>1.880271312061674</v>
      </c>
      <c r="W19" s="45"/>
      <c r="X19" s="31"/>
    </row>
    <row r="20" spans="1:30" s="31" customFormat="1" ht="12.75">
      <c r="A20"/>
      <c r="B20"/>
      <c r="C20"/>
      <c r="D20" s="35"/>
      <c r="E20"/>
      <c r="F20"/>
      <c r="G20"/>
      <c r="H20"/>
      <c r="I20"/>
      <c r="J20"/>
      <c r="K20"/>
      <c r="L20"/>
      <c r="M20"/>
      <c r="N20"/>
      <c r="O20" s="35"/>
      <c r="P20"/>
      <c r="Q20"/>
      <c r="R20" s="30"/>
      <c r="S20" s="39" t="s">
        <v>22</v>
      </c>
      <c r="T20" s="40">
        <f>C14</f>
        <v>1.2091915841417813</v>
      </c>
      <c r="U20" s="40">
        <f t="shared" si="0"/>
        <v>-1.2091915841417813</v>
      </c>
      <c r="V20" s="40">
        <f>C15</f>
        <v>1.9215537559823541</v>
      </c>
      <c r="W20" s="46"/>
      <c r="X20" s="29"/>
      <c r="Y20" s="29"/>
      <c r="Z20" s="29"/>
      <c r="AA20" s="29"/>
      <c r="AB20" s="29"/>
      <c r="AC20" s="29"/>
      <c r="AD20" s="34"/>
    </row>
    <row r="21" spans="4:30" ht="12.75">
      <c r="D21" s="35"/>
      <c r="O21" s="35"/>
      <c r="S21" s="39" t="s">
        <v>23</v>
      </c>
      <c r="T21" s="40">
        <f>E14</f>
        <v>0.6533186764656468</v>
      </c>
      <c r="U21" s="40">
        <f t="shared" si="0"/>
        <v>-0.6533186764656468</v>
      </c>
      <c r="V21" s="40">
        <f>E15</f>
        <v>1.2423135449618616</v>
      </c>
      <c r="W21" s="45"/>
      <c r="X21" s="31"/>
      <c r="Y21" s="31"/>
      <c r="Z21" s="31"/>
      <c r="AA21" s="31"/>
      <c r="AB21" s="31"/>
      <c r="AC21" s="31"/>
      <c r="AD21" s="36"/>
    </row>
    <row r="22" spans="1:30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S22" s="39" t="s">
        <v>24</v>
      </c>
      <c r="T22" s="40">
        <f>G14</f>
        <v>0.22177312896923498</v>
      </c>
      <c r="U22" s="40">
        <f t="shared" si="0"/>
        <v>-0.22177312896923498</v>
      </c>
      <c r="V22" s="40">
        <f>G15</f>
        <v>0.5568329645114991</v>
      </c>
      <c r="W22" s="45"/>
      <c r="X22" s="31"/>
      <c r="Y22" s="31"/>
      <c r="Z22" s="31"/>
      <c r="AA22" s="31"/>
      <c r="AB22" s="31"/>
      <c r="AC22" s="31"/>
      <c r="AD22" s="36"/>
    </row>
    <row r="23" spans="4:30" ht="12.75">
      <c r="D23" s="36"/>
      <c r="O23" s="36"/>
      <c r="S23" s="47" t="s">
        <v>25</v>
      </c>
      <c r="T23" s="40">
        <f>I14</f>
        <v>0.041282443920680104</v>
      </c>
      <c r="U23" s="40">
        <f t="shared" si="0"/>
        <v>-0.041282443920680104</v>
      </c>
      <c r="V23" s="40">
        <f>I15</f>
        <v>0.12576744543276963</v>
      </c>
      <c r="W23" s="45"/>
      <c r="X23" s="31"/>
      <c r="Y23" s="31"/>
      <c r="Z23" s="31"/>
      <c r="AA23" s="31"/>
      <c r="AB23" s="31"/>
      <c r="AC23" s="31"/>
      <c r="AD23" s="36"/>
    </row>
    <row r="24" spans="18:23" ht="12.75">
      <c r="R24" s="37"/>
      <c r="S24" s="47" t="s">
        <v>26</v>
      </c>
      <c r="T24" s="40">
        <f>K14</f>
        <v>0.004800284176823268</v>
      </c>
      <c r="U24" s="40">
        <f t="shared" si="0"/>
        <v>-0.004800284176823268</v>
      </c>
      <c r="V24" s="40">
        <f>K15</f>
        <v>0.018721108289610745</v>
      </c>
      <c r="W24" s="38"/>
    </row>
    <row r="28" ht="12.75"/>
    <row r="29" ht="12.75"/>
    <row r="41" ht="12.75"/>
    <row r="42" ht="12.75"/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3:15" ht="12.7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3:15" ht="12.7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3:15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3:15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3:15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3:15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3:15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3:15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3:15" ht="12.7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3:15" ht="12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3:15" ht="12.7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3:15" ht="12.7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3:15" ht="12.7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3:15" ht="12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3:15" ht="12.7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3:15" ht="12.7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3:15" ht="12.7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3:15" ht="12.7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3:15" ht="12.7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3:15" ht="12.7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3:15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3:15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3:15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3:15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3:15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3:15" ht="12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3:15" ht="12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3:15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3:15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2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3:15" ht="12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3:15" ht="12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3:15" ht="12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3:15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2.7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3:15" ht="12.7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3:15" ht="12.7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ht="12.7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ht="12.7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ht="12.7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ht="12.7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ht="12.7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ht="12.7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3:15" ht="12.7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ht="12.7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ht="12.7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3:15" ht="12.7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3:15" ht="12.75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3:15" ht="12.7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3:15" ht="12.7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3:15" ht="12.75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3:15" ht="12.75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3:15" ht="12.75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3:15" ht="12.75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3:15" ht="12.7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3:15" ht="12.75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3:15" ht="12.75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3:15" ht="12.75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3:15" ht="12.75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3:15" ht="12.75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3:15" ht="12.75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3:15" ht="12.75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3:15" ht="12.75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3:15" ht="12.75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3:15" ht="12.75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3:15" ht="12.75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3:15" ht="12.75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3:15" ht="12.7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3:15" ht="12.75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3:15" ht="12.7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3:15" ht="12.7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2013-06-13T10:55:35Z</cp:lastPrinted>
  <dcterms:created xsi:type="dcterms:W3CDTF">2007-11-19T16:13:59Z</dcterms:created>
  <dcterms:modified xsi:type="dcterms:W3CDTF">2016-09-13T11:12:29Z</dcterms:modified>
  <cp:category/>
  <cp:version/>
  <cp:contentType/>
  <cp:contentStatus/>
</cp:coreProperties>
</file>