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.06.01" sheetId="1" r:id="rId1"/>
  </sheets>
  <definedNames/>
  <calcPr fullCalcOnLoad="1"/>
</workbook>
</file>

<file path=xl/sharedStrings.xml><?xml version="1.0" encoding="utf-8"?>
<sst xmlns="http://schemas.openxmlformats.org/spreadsheetml/2006/main" count="169" uniqueCount="159">
  <si>
    <t>02.06.01 Ciutadans/es estrangers/es</t>
  </si>
  <si>
    <t>Nacionalitat</t>
  </si>
  <si>
    <r>
      <t>D</t>
    </r>
    <r>
      <rPr>
        <b/>
        <sz val="8"/>
        <color indexed="9"/>
        <rFont val="Arial"/>
        <family val="2"/>
      </rPr>
      <t xml:space="preserve"> abso.</t>
    </r>
  </si>
  <si>
    <r>
      <t>D</t>
    </r>
    <r>
      <rPr>
        <b/>
        <sz val="8"/>
        <color indexed="9"/>
        <rFont val="Arial"/>
        <family val="2"/>
      </rPr>
      <t xml:space="preserve"> %</t>
    </r>
  </si>
  <si>
    <t>Algèria</t>
  </si>
  <si>
    <t>Afganistan</t>
  </si>
  <si>
    <t>Egipte</t>
  </si>
  <si>
    <t>Mongòlia</t>
  </si>
  <si>
    <t>Líbia</t>
  </si>
  <si>
    <t>Àsia central</t>
  </si>
  <si>
    <t>Marroc</t>
  </si>
  <si>
    <t>Filipines</t>
  </si>
  <si>
    <t>Sàhara Occ.</t>
  </si>
  <si>
    <t>Indonèsia</t>
  </si>
  <si>
    <t>Tunísia</t>
  </si>
  <si>
    <t>Malàisia</t>
  </si>
  <si>
    <t xml:space="preserve">Àfrica del nord </t>
  </si>
  <si>
    <t>Tailàndia</t>
  </si>
  <si>
    <t>Benín</t>
  </si>
  <si>
    <t>Àsia del sud-est</t>
  </si>
  <si>
    <t>Burkina Faso</t>
  </si>
  <si>
    <t>Bangla Desh</t>
  </si>
  <si>
    <t>Índia</t>
  </si>
  <si>
    <t>Costa d'Ivori</t>
  </si>
  <si>
    <t>Nepal</t>
  </si>
  <si>
    <t>Gàmbia</t>
  </si>
  <si>
    <t>Pakistan</t>
  </si>
  <si>
    <t>Ghana</t>
  </si>
  <si>
    <t>Àsia sud-central</t>
  </si>
  <si>
    <t>Guinea</t>
  </si>
  <si>
    <t>Iran</t>
  </si>
  <si>
    <t>Guinea Bissau</t>
  </si>
  <si>
    <t>Iraq</t>
  </si>
  <si>
    <t>Libèria</t>
  </si>
  <si>
    <t>Israel</t>
  </si>
  <si>
    <t>Mali</t>
  </si>
  <si>
    <t>Jordània</t>
  </si>
  <si>
    <t>Mauritània</t>
  </si>
  <si>
    <t>Líban</t>
  </si>
  <si>
    <t>Síria</t>
  </si>
  <si>
    <t>Nigèria</t>
  </si>
  <si>
    <t>Turquia</t>
  </si>
  <si>
    <t>Senegal</t>
  </si>
  <si>
    <t>Orient pròxim i mitjà</t>
  </si>
  <si>
    <t>Sierra Leone</t>
  </si>
  <si>
    <t>Azerbaidjan</t>
  </si>
  <si>
    <t>Togo</t>
  </si>
  <si>
    <t>Kazakhstan</t>
  </si>
  <si>
    <t xml:space="preserve">Àfrica occidental </t>
  </si>
  <si>
    <t>Uzbekistan</t>
  </si>
  <si>
    <t>Àsia sud-oest</t>
  </si>
  <si>
    <t>Kenya</t>
  </si>
  <si>
    <t>Països Àsia S.R.D.E.</t>
  </si>
  <si>
    <t>Madagascar</t>
  </si>
  <si>
    <t>Resta d'Àsia</t>
  </si>
  <si>
    <t>Moçambic</t>
  </si>
  <si>
    <t>Armènia</t>
  </si>
  <si>
    <t>Rwanda</t>
  </si>
  <si>
    <t>Bielorússia</t>
  </si>
  <si>
    <t>Tanzània</t>
  </si>
  <si>
    <t>Geòrgia</t>
  </si>
  <si>
    <t>Zimbabwe</t>
  </si>
  <si>
    <t>Moldàvia</t>
  </si>
  <si>
    <t xml:space="preserve">Àfrica oriental </t>
  </si>
  <si>
    <t>Rússia</t>
  </si>
  <si>
    <t>Angola</t>
  </si>
  <si>
    <t>Ucraïna</t>
  </si>
  <si>
    <t>Camerun</t>
  </si>
  <si>
    <t>Europa de l'est</t>
  </si>
  <si>
    <t>Congo</t>
  </si>
  <si>
    <t>Albània</t>
  </si>
  <si>
    <t>Guinea Equatorial</t>
  </si>
  <si>
    <t>Bòsnia i Hercegovina</t>
  </si>
  <si>
    <t>R. D. del Congo</t>
  </si>
  <si>
    <t>Macedònia</t>
  </si>
  <si>
    <t xml:space="preserve">Sèrbia </t>
  </si>
  <si>
    <t xml:space="preserve">Àfrica central </t>
  </si>
  <si>
    <t>Europa del sud-est</t>
  </si>
  <si>
    <t>Rep. de Sud-àfrica</t>
  </si>
  <si>
    <t>Alemanya</t>
  </si>
  <si>
    <t xml:space="preserve">Àfrica austral </t>
  </si>
  <si>
    <t>Àustria</t>
  </si>
  <si>
    <t>Resta d'Àfrica</t>
  </si>
  <si>
    <t>Bèlgica</t>
  </si>
  <si>
    <t>Bahames</t>
  </si>
  <si>
    <t>Bulgària</t>
  </si>
  <si>
    <t>Cuba</t>
  </si>
  <si>
    <t>Croàcia</t>
  </si>
  <si>
    <t>Dominica</t>
  </si>
  <si>
    <t>Dinamarca</t>
  </si>
  <si>
    <t>Haití</t>
  </si>
  <si>
    <t>Eslovàquia</t>
  </si>
  <si>
    <t>Rep. Dominicana</t>
  </si>
  <si>
    <t>Eslovènia</t>
  </si>
  <si>
    <t>Estònia</t>
  </si>
  <si>
    <t>Carib</t>
  </si>
  <si>
    <t>Finlàndia</t>
  </si>
  <si>
    <t>Costa Rica</t>
  </si>
  <si>
    <t>França</t>
  </si>
  <si>
    <t>El Salvador</t>
  </si>
  <si>
    <t>Grècia</t>
  </si>
  <si>
    <t xml:space="preserve">Guatemala </t>
  </si>
  <si>
    <t>Hongria</t>
  </si>
  <si>
    <t>Hondures</t>
  </si>
  <si>
    <t>Irlanda</t>
  </si>
  <si>
    <t>Nicaragua</t>
  </si>
  <si>
    <t>Itàlia</t>
  </si>
  <si>
    <t>Panamà</t>
  </si>
  <si>
    <t>Amèrica central</t>
  </si>
  <si>
    <t>Lituània</t>
  </si>
  <si>
    <t>Argentina</t>
  </si>
  <si>
    <t>Països Baixos</t>
  </si>
  <si>
    <t>Bolívia</t>
  </si>
  <si>
    <t>Polònia</t>
  </si>
  <si>
    <t>Brasil</t>
  </si>
  <si>
    <t>Portugal</t>
  </si>
  <si>
    <t>Colòmbia</t>
  </si>
  <si>
    <t>Regne Unit</t>
  </si>
  <si>
    <t>Equador</t>
  </si>
  <si>
    <t>Rep. Txeca</t>
  </si>
  <si>
    <t>Paraguai</t>
  </si>
  <si>
    <t>Romania</t>
  </si>
  <si>
    <t>Perú</t>
  </si>
  <si>
    <t>Suècia</t>
  </si>
  <si>
    <t>Uruguai</t>
  </si>
  <si>
    <t>Xipre</t>
  </si>
  <si>
    <t>Veneçuela</t>
  </si>
  <si>
    <t>Unió Europea</t>
  </si>
  <si>
    <t>Xile</t>
  </si>
  <si>
    <t>Andorra</t>
  </si>
  <si>
    <t>Amèrica del sud</t>
  </si>
  <si>
    <t>Islàndia</t>
  </si>
  <si>
    <t>Canadà</t>
  </si>
  <si>
    <t>Noruega</t>
  </si>
  <si>
    <t>E.U.A</t>
  </si>
  <si>
    <t>Suïssa</t>
  </si>
  <si>
    <t>Mèxic</t>
  </si>
  <si>
    <t>Resta d'Europa</t>
  </si>
  <si>
    <t xml:space="preserve">Amèrica del nord </t>
  </si>
  <si>
    <t>Corea</t>
  </si>
  <si>
    <t>Corea del Nord</t>
  </si>
  <si>
    <t>Austràlia</t>
  </si>
  <si>
    <t>Japó</t>
  </si>
  <si>
    <t>Nova Zelanda</t>
  </si>
  <si>
    <t>Taiwan</t>
  </si>
  <si>
    <t>Oceania</t>
  </si>
  <si>
    <t>Xina</t>
  </si>
  <si>
    <t>Àsia oriental</t>
  </si>
  <si>
    <t>Total</t>
  </si>
  <si>
    <t>Font: Ajuntament de Sabadell. Gestió de la Informació.</t>
  </si>
  <si>
    <t>Nacionalitat. Sabadell. 1/1/2015 i 1/1/2016</t>
  </si>
  <si>
    <t>Somàlia</t>
  </si>
  <si>
    <t>Botswana</t>
  </si>
  <si>
    <t>Països Àfrica S.R.D.E.</t>
  </si>
  <si>
    <t>Singapur</t>
  </si>
  <si>
    <t>Vietnam</t>
  </si>
  <si>
    <t>Kuwait</t>
  </si>
  <si>
    <t>Palestina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</si>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</sst>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14" fontId="4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19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0" fontId="6" fillId="0" borderId="1" xfId="19" applyFont="1" applyFill="1" applyBorder="1" applyAlignment="1">
      <alignment horizontal="left" shrinkToFit="1"/>
      <protection/>
    </xf>
    <xf numFmtId="3" fontId="6" fillId="0" borderId="1" xfId="19" applyNumberFormat="1" applyFont="1" applyFill="1" applyBorder="1" applyAlignment="1">
      <alignment horizontal="right" shrinkToFit="1"/>
      <protection/>
    </xf>
    <xf numFmtId="0" fontId="0" fillId="0" borderId="0" xfId="0" applyFill="1" applyAlignment="1">
      <alignment/>
    </xf>
    <xf numFmtId="0" fontId="6" fillId="0" borderId="2" xfId="19" applyFont="1" applyFill="1" applyBorder="1" applyAlignment="1">
      <alignment horizontal="left" shrinkToFit="1"/>
      <protection/>
    </xf>
    <xf numFmtId="3" fontId="6" fillId="0" borderId="2" xfId="19" applyNumberFormat="1" applyFont="1" applyFill="1" applyBorder="1" applyAlignment="1">
      <alignment horizontal="right" shrinkToFit="1"/>
      <protection/>
    </xf>
    <xf numFmtId="0" fontId="8" fillId="0" borderId="3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 horizontal="right"/>
    </xf>
    <xf numFmtId="0" fontId="9" fillId="0" borderId="2" xfId="19" applyFont="1" applyFill="1" applyBorder="1" applyAlignment="1">
      <alignment horizontal="left" shrinkToFit="1"/>
      <protection/>
    </xf>
    <xf numFmtId="2" fontId="8" fillId="0" borderId="4" xfId="0" applyNumberFormat="1" applyFont="1" applyFill="1" applyBorder="1" applyAlignment="1">
      <alignment horizontal="right"/>
    </xf>
    <xf numFmtId="0" fontId="9" fillId="0" borderId="5" xfId="19" applyFont="1" applyFill="1" applyBorder="1" applyAlignment="1">
      <alignment horizontal="left" shrinkToFit="1"/>
      <protection/>
    </xf>
    <xf numFmtId="0" fontId="0" fillId="0" borderId="0" xfId="0" applyFont="1" applyFill="1" applyAlignment="1">
      <alignment/>
    </xf>
    <xf numFmtId="0" fontId="6" fillId="0" borderId="5" xfId="19" applyFont="1" applyFill="1" applyBorder="1" applyAlignment="1">
      <alignment horizontal="left" shrinkToFit="1"/>
      <protection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2" fontId="8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3" fontId="8" fillId="0" borderId="6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2" fontId="8" fillId="0" borderId="7" xfId="0" applyNumberFormat="1" applyFont="1" applyFill="1" applyBorder="1" applyAlignment="1">
      <alignment horizontal="right"/>
    </xf>
    <xf numFmtId="0" fontId="6" fillId="0" borderId="8" xfId="19" applyFont="1" applyFill="1" applyBorder="1" applyAlignment="1">
      <alignment horizontal="left" shrinkToFit="1"/>
      <protection/>
    </xf>
    <xf numFmtId="0" fontId="6" fillId="0" borderId="9" xfId="19" applyFont="1" applyFill="1" applyBorder="1" applyAlignment="1">
      <alignment horizontal="left" shrinkToFit="1"/>
      <protection/>
    </xf>
    <xf numFmtId="0" fontId="9" fillId="0" borderId="8" xfId="19" applyFont="1" applyFill="1" applyBorder="1" applyAlignment="1">
      <alignment horizontal="left" shrinkToFit="1"/>
      <protection/>
    </xf>
    <xf numFmtId="3" fontId="7" fillId="0" borderId="6" xfId="0" applyNumberFormat="1" applyFont="1" applyFill="1" applyBorder="1" applyAlignment="1">
      <alignment/>
    </xf>
    <xf numFmtId="0" fontId="9" fillId="0" borderId="9" xfId="19" applyFont="1" applyFill="1" applyBorder="1" applyAlignment="1">
      <alignment horizontal="left" shrinkToFit="1"/>
      <protection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6.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A55">
      <selection activeCell="K79" sqref="K79"/>
    </sheetView>
  </sheetViews>
  <sheetFormatPr defaultColWidth="11.421875" defaultRowHeight="12.75" customHeight="1"/>
  <cols>
    <col min="1" max="1" width="16.140625" style="0" customWidth="1"/>
    <col min="2" max="3" width="8.421875" style="1" customWidth="1"/>
    <col min="4" max="4" width="6.7109375" style="1" customWidth="1"/>
    <col min="5" max="5" width="8.00390625" style="1" customWidth="1"/>
    <col min="6" max="6" width="3.421875" style="0" customWidth="1"/>
    <col min="7" max="7" width="18.140625" style="0" customWidth="1"/>
    <col min="8" max="9" width="8.421875" style="0" customWidth="1"/>
    <col min="10" max="10" width="6.7109375" style="0" customWidth="1"/>
    <col min="11" max="11" width="7.28125" style="0" customWidth="1"/>
    <col min="12" max="12" width="6.421875" style="0" customWidth="1"/>
    <col min="13" max="13" width="12.7109375" style="0" customWidth="1"/>
    <col min="14" max="14" width="8.7109375" style="0" customWidth="1"/>
    <col min="15" max="15" width="5.57421875" style="0" customWidth="1"/>
    <col min="16" max="16" width="5.7109375" style="0" customWidth="1"/>
  </cols>
  <sheetData>
    <row r="1" ht="15.75">
      <c r="A1" s="2" t="s">
        <v>0</v>
      </c>
    </row>
    <row r="2" ht="15">
      <c r="A2" s="3" t="s">
        <v>150</v>
      </c>
    </row>
    <row r="3" spans="1:16" ht="12.75">
      <c r="A3" s="4" t="s">
        <v>1</v>
      </c>
      <c r="B3" s="5">
        <v>42005</v>
      </c>
      <c r="C3" s="5">
        <v>42370</v>
      </c>
      <c r="D3" s="6" t="s">
        <v>2</v>
      </c>
      <c r="E3" s="6" t="s">
        <v>3</v>
      </c>
      <c r="F3" s="4"/>
      <c r="G3" s="4" t="s">
        <v>1</v>
      </c>
      <c r="H3" s="5">
        <v>42005</v>
      </c>
      <c r="I3" s="5">
        <v>42370</v>
      </c>
      <c r="J3" s="6" t="s">
        <v>2</v>
      </c>
      <c r="K3" s="6" t="s">
        <v>3</v>
      </c>
      <c r="L3" s="7"/>
      <c r="M3" s="7"/>
      <c r="N3" s="7"/>
      <c r="O3" s="7"/>
      <c r="P3" s="7"/>
    </row>
    <row r="4" spans="1:16" s="14" customFormat="1" ht="11.25" customHeight="1">
      <c r="A4" s="8" t="s">
        <v>4</v>
      </c>
      <c r="B4" s="9">
        <v>114</v>
      </c>
      <c r="C4" s="9">
        <v>108</v>
      </c>
      <c r="D4" s="9">
        <f aca="true" t="shared" si="0" ref="D4:D12">C4-B4</f>
        <v>-6</v>
      </c>
      <c r="E4" s="10">
        <f aca="true" t="shared" si="1" ref="E4:E12">D4*100/B4</f>
        <v>-5.2631578947368425</v>
      </c>
      <c r="F4" s="8"/>
      <c r="G4" s="8" t="s">
        <v>7</v>
      </c>
      <c r="H4" s="11">
        <v>1</v>
      </c>
      <c r="I4" s="11">
        <v>3</v>
      </c>
      <c r="J4" s="9">
        <f>I4-H4</f>
        <v>2</v>
      </c>
      <c r="K4" s="10">
        <f>J4*100/H4</f>
        <v>200</v>
      </c>
      <c r="L4" s="12"/>
      <c r="M4" s="12"/>
      <c r="N4" s="12"/>
      <c r="O4" s="13"/>
      <c r="P4" s="13"/>
    </row>
    <row r="5" spans="1:16" s="14" customFormat="1" ht="11.25" customHeight="1" thickBot="1">
      <c r="A5" s="8" t="s">
        <v>6</v>
      </c>
      <c r="B5" s="9">
        <v>13</v>
      </c>
      <c r="C5" s="9">
        <v>11</v>
      </c>
      <c r="D5" s="9">
        <f t="shared" si="0"/>
        <v>-2</v>
      </c>
      <c r="E5" s="10">
        <f t="shared" si="1"/>
        <v>-15.384615384615385</v>
      </c>
      <c r="F5" s="8"/>
      <c r="G5" s="51" t="s">
        <v>9</v>
      </c>
      <c r="H5" s="52">
        <f>SUM(B79)+SUM(H4)</f>
        <v>11</v>
      </c>
      <c r="I5" s="52">
        <f>SUM(C79)+SUM(I4)</f>
        <v>12</v>
      </c>
      <c r="J5" s="53">
        <f>I5-H5</f>
        <v>1</v>
      </c>
      <c r="K5" s="50">
        <f>J5*100/H5</f>
        <v>9.090909090909092</v>
      </c>
      <c r="L5" s="15"/>
      <c r="M5" s="15"/>
      <c r="N5" s="15"/>
      <c r="O5" s="16"/>
      <c r="P5" s="16"/>
    </row>
    <row r="6" spans="1:12" s="14" customFormat="1" ht="11.25" customHeight="1">
      <c r="A6" s="8" t="s">
        <v>8</v>
      </c>
      <c r="B6" s="9">
        <v>3</v>
      </c>
      <c r="C6" s="9">
        <v>3</v>
      </c>
      <c r="D6" s="9">
        <f t="shared" si="0"/>
        <v>0</v>
      </c>
      <c r="E6" s="10">
        <f t="shared" si="1"/>
        <v>0</v>
      </c>
      <c r="F6" s="8"/>
      <c r="G6" s="8" t="s">
        <v>11</v>
      </c>
      <c r="H6" s="11">
        <v>21</v>
      </c>
      <c r="I6" s="11">
        <v>27</v>
      </c>
      <c r="J6" s="11">
        <f>I6-H6</f>
        <v>6</v>
      </c>
      <c r="K6" s="21">
        <f>J6*100/H6</f>
        <v>28.571428571428573</v>
      </c>
      <c r="L6" s="20"/>
    </row>
    <row r="7" spans="1:12" s="14" customFormat="1" ht="11.25" customHeight="1">
      <c r="A7" s="8" t="s">
        <v>10</v>
      </c>
      <c r="B7" s="9">
        <v>4498</v>
      </c>
      <c r="C7" s="9">
        <v>4494</v>
      </c>
      <c r="D7" s="9">
        <f t="shared" si="0"/>
        <v>-4</v>
      </c>
      <c r="E7" s="10">
        <f t="shared" si="1"/>
        <v>-0.08892841262783459</v>
      </c>
      <c r="F7" s="8"/>
      <c r="G7" s="8" t="s">
        <v>13</v>
      </c>
      <c r="H7" s="11">
        <v>1</v>
      </c>
      <c r="I7" s="11">
        <v>1</v>
      </c>
      <c r="J7" s="11">
        <f>I7-H7</f>
        <v>0</v>
      </c>
      <c r="K7" s="31">
        <f>J7*100/H7</f>
        <v>0</v>
      </c>
      <c r="L7" s="22"/>
    </row>
    <row r="8" spans="1:12" s="14" customFormat="1" ht="11.25" customHeight="1">
      <c r="A8" s="8" t="s">
        <v>12</v>
      </c>
      <c r="B8" s="9">
        <v>8</v>
      </c>
      <c r="C8" s="9">
        <v>10</v>
      </c>
      <c r="D8" s="9">
        <f t="shared" si="0"/>
        <v>2</v>
      </c>
      <c r="E8" s="10">
        <f t="shared" si="1"/>
        <v>25</v>
      </c>
      <c r="F8" s="8"/>
      <c r="G8" s="8" t="s">
        <v>15</v>
      </c>
      <c r="H8" s="11">
        <v>1</v>
      </c>
      <c r="I8" s="11">
        <v>1</v>
      </c>
      <c r="J8" s="11">
        <f>I8-H8</f>
        <v>0</v>
      </c>
      <c r="K8" s="10">
        <f>J8*100/H8</f>
        <v>0</v>
      </c>
      <c r="L8" s="22"/>
    </row>
    <row r="9" spans="1:12" s="14" customFormat="1" ht="11.25" customHeight="1">
      <c r="A9" s="8" t="s">
        <v>14</v>
      </c>
      <c r="B9" s="9">
        <v>7</v>
      </c>
      <c r="C9" s="9">
        <v>7</v>
      </c>
      <c r="D9" s="9">
        <f t="shared" si="0"/>
        <v>0</v>
      </c>
      <c r="E9" s="10">
        <f t="shared" si="1"/>
        <v>0</v>
      </c>
      <c r="F9" s="23"/>
      <c r="G9" s="8" t="s">
        <v>154</v>
      </c>
      <c r="H9" s="11">
        <v>0</v>
      </c>
      <c r="I9" s="11">
        <v>1</v>
      </c>
      <c r="J9" s="11">
        <f>I9-H9</f>
        <v>1</v>
      </c>
      <c r="K9" s="10" t="s">
        <v>158</v>
      </c>
      <c r="L9" s="15"/>
    </row>
    <row r="10" spans="1:12" s="14" customFormat="1" ht="11.25" customHeight="1">
      <c r="A10" s="17" t="s">
        <v>16</v>
      </c>
      <c r="B10" s="19">
        <f>SUM(B4:B9)</f>
        <v>4643</v>
      </c>
      <c r="C10" s="19">
        <f>SUM(C4:C9)</f>
        <v>4633</v>
      </c>
      <c r="D10" s="19">
        <f t="shared" si="0"/>
        <v>-10</v>
      </c>
      <c r="E10" s="10">
        <f t="shared" si="1"/>
        <v>-0.21537798836958863</v>
      </c>
      <c r="F10" s="8"/>
      <c r="G10" s="8" t="s">
        <v>17</v>
      </c>
      <c r="H10" s="25">
        <v>10</v>
      </c>
      <c r="I10" s="25">
        <v>12</v>
      </c>
      <c r="J10" s="25">
        <f>I10-H10</f>
        <v>2</v>
      </c>
      <c r="K10" s="31">
        <f>J10*100/H10</f>
        <v>20</v>
      </c>
      <c r="L10" s="15"/>
    </row>
    <row r="11" spans="1:12" s="14" customFormat="1" ht="11.25" customHeight="1">
      <c r="A11" s="8" t="s">
        <v>18</v>
      </c>
      <c r="B11" s="9">
        <v>1</v>
      </c>
      <c r="C11" s="9">
        <v>1</v>
      </c>
      <c r="D11" s="9">
        <f t="shared" si="0"/>
        <v>0</v>
      </c>
      <c r="E11" s="21">
        <f t="shared" si="1"/>
        <v>0</v>
      </c>
      <c r="F11" s="8"/>
      <c r="G11" s="8" t="s">
        <v>155</v>
      </c>
      <c r="H11" s="11">
        <v>0</v>
      </c>
      <c r="I11" s="11">
        <v>3</v>
      </c>
      <c r="J11" s="11">
        <f>I11-H11</f>
        <v>3</v>
      </c>
      <c r="K11" s="31" t="s">
        <v>158</v>
      </c>
      <c r="L11" s="41"/>
    </row>
    <row r="12" spans="1:12" s="14" customFormat="1" ht="11.25" customHeight="1">
      <c r="A12" s="8" t="s">
        <v>20</v>
      </c>
      <c r="B12" s="9">
        <v>61</v>
      </c>
      <c r="C12" s="9">
        <v>61</v>
      </c>
      <c r="D12" s="9">
        <f t="shared" si="0"/>
        <v>0</v>
      </c>
      <c r="E12" s="10">
        <f t="shared" si="1"/>
        <v>0</v>
      </c>
      <c r="F12" s="8"/>
      <c r="G12" s="17" t="s">
        <v>19</v>
      </c>
      <c r="H12" s="18">
        <f>SUM(H6:H11)</f>
        <v>33</v>
      </c>
      <c r="I12" s="18">
        <f>SUM(I6:I11)</f>
        <v>45</v>
      </c>
      <c r="J12" s="39">
        <f>I12-H12</f>
        <v>12</v>
      </c>
      <c r="K12" s="40">
        <f>J12*100/H12</f>
        <v>36.36363636363637</v>
      </c>
      <c r="L12" s="15"/>
    </row>
    <row r="13" spans="1:12" s="14" customFormat="1" ht="11.25" customHeight="1">
      <c r="A13" s="8" t="s">
        <v>23</v>
      </c>
      <c r="B13" s="9">
        <v>60</v>
      </c>
      <c r="C13" s="9">
        <v>53</v>
      </c>
      <c r="D13" s="9">
        <f aca="true" t="shared" si="2" ref="D13:D44">C13-B13</f>
        <v>-7</v>
      </c>
      <c r="E13" s="10">
        <f aca="true" t="shared" si="3" ref="E13:E44">D13*100/B13</f>
        <v>-11.666666666666666</v>
      </c>
      <c r="F13" s="8"/>
      <c r="G13" s="8" t="s">
        <v>21</v>
      </c>
      <c r="H13" s="11">
        <v>30</v>
      </c>
      <c r="I13" s="11">
        <v>26</v>
      </c>
      <c r="J13" s="11">
        <f>I13-H13</f>
        <v>-4</v>
      </c>
      <c r="K13" s="10">
        <f>J13*100/H13</f>
        <v>-13.333333333333334</v>
      </c>
      <c r="L13" s="15"/>
    </row>
    <row r="14" spans="1:12" s="14" customFormat="1" ht="11.25" customHeight="1">
      <c r="A14" s="8" t="s">
        <v>25</v>
      </c>
      <c r="B14" s="9">
        <v>612</v>
      </c>
      <c r="C14" s="9">
        <v>599</v>
      </c>
      <c r="D14" s="9">
        <f t="shared" si="2"/>
        <v>-13</v>
      </c>
      <c r="E14" s="10">
        <f t="shared" si="3"/>
        <v>-2.1241830065359477</v>
      </c>
      <c r="F14" s="8"/>
      <c r="G14" s="8" t="s">
        <v>22</v>
      </c>
      <c r="H14" s="11">
        <v>132</v>
      </c>
      <c r="I14" s="11">
        <v>168</v>
      </c>
      <c r="J14" s="11">
        <f>I14-H14</f>
        <v>36</v>
      </c>
      <c r="K14" s="10">
        <f>J14*100/H14</f>
        <v>27.272727272727273</v>
      </c>
      <c r="L14" s="15"/>
    </row>
    <row r="15" spans="1:12" s="14" customFormat="1" ht="11.25" customHeight="1">
      <c r="A15" s="8" t="s">
        <v>27</v>
      </c>
      <c r="B15" s="9">
        <v>150</v>
      </c>
      <c r="C15" s="9">
        <v>156</v>
      </c>
      <c r="D15" s="9">
        <f t="shared" si="2"/>
        <v>6</v>
      </c>
      <c r="E15" s="10">
        <f t="shared" si="3"/>
        <v>4</v>
      </c>
      <c r="F15" s="8"/>
      <c r="G15" s="8" t="s">
        <v>24</v>
      </c>
      <c r="H15" s="25">
        <v>5</v>
      </c>
      <c r="I15" s="25">
        <v>5</v>
      </c>
      <c r="J15" s="25">
        <f>I15-H15</f>
        <v>0</v>
      </c>
      <c r="K15" s="31">
        <f>J15*100/H15</f>
        <v>0</v>
      </c>
      <c r="L15" s="42"/>
    </row>
    <row r="16" spans="1:12" s="14" customFormat="1" ht="11.25" customHeight="1">
      <c r="A16" s="8" t="s">
        <v>29</v>
      </c>
      <c r="B16" s="9">
        <v>382</v>
      </c>
      <c r="C16" s="9">
        <v>378</v>
      </c>
      <c r="D16" s="9">
        <f t="shared" si="2"/>
        <v>-4</v>
      </c>
      <c r="E16" s="10">
        <f t="shared" si="3"/>
        <v>-1.0471204188481675</v>
      </c>
      <c r="F16" s="8"/>
      <c r="G16" s="8" t="s">
        <v>26</v>
      </c>
      <c r="H16" s="11">
        <v>492</v>
      </c>
      <c r="I16" s="11">
        <v>537</v>
      </c>
      <c r="J16" s="11">
        <f>I16-H16</f>
        <v>45</v>
      </c>
      <c r="K16" s="31">
        <f>J16*100/H16</f>
        <v>9.146341463414634</v>
      </c>
      <c r="L16" s="41"/>
    </row>
    <row r="17" spans="1:12" s="14" customFormat="1" ht="11.25" customHeight="1">
      <c r="A17" s="8" t="s">
        <v>31</v>
      </c>
      <c r="B17" s="9">
        <v>31</v>
      </c>
      <c r="C17" s="9">
        <v>31</v>
      </c>
      <c r="D17" s="9">
        <f t="shared" si="2"/>
        <v>0</v>
      </c>
      <c r="E17" s="10">
        <f t="shared" si="3"/>
        <v>0</v>
      </c>
      <c r="F17" s="8"/>
      <c r="G17" s="17" t="s">
        <v>28</v>
      </c>
      <c r="H17" s="18">
        <f>SUM(H13:H16)</f>
        <v>659</v>
      </c>
      <c r="I17" s="18">
        <f>SUM(I13:I16)</f>
        <v>736</v>
      </c>
      <c r="J17" s="39">
        <f>I17-H17</f>
        <v>77</v>
      </c>
      <c r="K17" s="40">
        <f>J17*100/H17</f>
        <v>11.684370257966616</v>
      </c>
      <c r="L17" s="42"/>
    </row>
    <row r="18" spans="1:12" s="14" customFormat="1" ht="11.25" customHeight="1">
      <c r="A18" s="8" t="s">
        <v>33</v>
      </c>
      <c r="B18" s="9">
        <v>1</v>
      </c>
      <c r="C18" s="9">
        <v>2</v>
      </c>
      <c r="D18" s="9">
        <f t="shared" si="2"/>
        <v>1</v>
      </c>
      <c r="E18" s="10">
        <f t="shared" si="3"/>
        <v>100</v>
      </c>
      <c r="F18" s="8"/>
      <c r="G18" s="8" t="s">
        <v>30</v>
      </c>
      <c r="H18" s="25">
        <v>7</v>
      </c>
      <c r="I18" s="25">
        <v>5</v>
      </c>
      <c r="J18" s="11">
        <f>I18-H18</f>
        <v>-2</v>
      </c>
      <c r="K18" s="10">
        <f>J18*100/H18</f>
        <v>-28.571428571428573</v>
      </c>
      <c r="L18" s="42"/>
    </row>
    <row r="19" spans="1:12" s="14" customFormat="1" ht="11.25" customHeight="1">
      <c r="A19" s="8" t="s">
        <v>35</v>
      </c>
      <c r="B19" s="9">
        <v>253</v>
      </c>
      <c r="C19" s="9">
        <v>251</v>
      </c>
      <c r="D19" s="9">
        <f t="shared" si="2"/>
        <v>-2</v>
      </c>
      <c r="E19" s="10">
        <f t="shared" si="3"/>
        <v>-0.7905138339920948</v>
      </c>
      <c r="F19" s="8"/>
      <c r="G19" s="8" t="s">
        <v>32</v>
      </c>
      <c r="H19" s="11">
        <v>6</v>
      </c>
      <c r="I19" s="11">
        <v>2</v>
      </c>
      <c r="J19" s="11">
        <f>I19-H19</f>
        <v>-4</v>
      </c>
      <c r="K19" s="10">
        <f>J19*100/H19</f>
        <v>-66.66666666666667</v>
      </c>
      <c r="L19" s="42"/>
    </row>
    <row r="20" spans="1:12" s="14" customFormat="1" ht="11.25" customHeight="1">
      <c r="A20" s="8" t="s">
        <v>37</v>
      </c>
      <c r="B20" s="9">
        <v>49</v>
      </c>
      <c r="C20" s="9">
        <v>67</v>
      </c>
      <c r="D20" s="9">
        <f t="shared" si="2"/>
        <v>18</v>
      </c>
      <c r="E20" s="10">
        <f t="shared" si="3"/>
        <v>36.734693877551024</v>
      </c>
      <c r="F20" s="8"/>
      <c r="G20" s="8" t="s">
        <v>34</v>
      </c>
      <c r="H20" s="11">
        <v>1</v>
      </c>
      <c r="I20" s="11">
        <v>1</v>
      </c>
      <c r="J20" s="11">
        <f>I20-H20</f>
        <v>0</v>
      </c>
      <c r="K20" s="10">
        <f>J20*100/H20</f>
        <v>0</v>
      </c>
      <c r="L20" s="42"/>
    </row>
    <row r="21" spans="1:12" s="14" customFormat="1" ht="11.25" customHeight="1">
      <c r="A21" s="8" t="s">
        <v>40</v>
      </c>
      <c r="B21" s="9">
        <v>209</v>
      </c>
      <c r="C21" s="9">
        <v>212</v>
      </c>
      <c r="D21" s="9">
        <f t="shared" si="2"/>
        <v>3</v>
      </c>
      <c r="E21" s="10">
        <f t="shared" si="3"/>
        <v>1.4354066985645932</v>
      </c>
      <c r="F21" s="8"/>
      <c r="G21" s="8" t="s">
        <v>36</v>
      </c>
      <c r="H21" s="11">
        <v>1</v>
      </c>
      <c r="I21" s="11">
        <v>2</v>
      </c>
      <c r="J21" s="11">
        <f>I21-H21</f>
        <v>1</v>
      </c>
      <c r="K21" s="10">
        <f>J21*100/H21</f>
        <v>100</v>
      </c>
      <c r="L21" s="42"/>
    </row>
    <row r="22" spans="1:12" s="14" customFormat="1" ht="11.25" customHeight="1">
      <c r="A22" s="8" t="s">
        <v>42</v>
      </c>
      <c r="B22" s="9">
        <v>435</v>
      </c>
      <c r="C22" s="9">
        <v>444</v>
      </c>
      <c r="D22" s="9">
        <f t="shared" si="2"/>
        <v>9</v>
      </c>
      <c r="E22" s="10">
        <f t="shared" si="3"/>
        <v>2.0689655172413794</v>
      </c>
      <c r="F22" s="8"/>
      <c r="G22" s="8" t="s">
        <v>156</v>
      </c>
      <c r="H22" s="25">
        <v>0</v>
      </c>
      <c r="I22" s="25">
        <v>1</v>
      </c>
      <c r="J22" s="25">
        <f>I22-H22</f>
        <v>1</v>
      </c>
      <c r="K22" s="31" t="s">
        <v>158</v>
      </c>
      <c r="L22" s="42"/>
    </row>
    <row r="23" spans="1:12" s="14" customFormat="1" ht="11.25" customHeight="1">
      <c r="A23" s="8" t="s">
        <v>44</v>
      </c>
      <c r="B23" s="9">
        <v>5</v>
      </c>
      <c r="C23" s="9">
        <v>5</v>
      </c>
      <c r="D23" s="9">
        <f t="shared" si="2"/>
        <v>0</v>
      </c>
      <c r="E23" s="10">
        <f t="shared" si="3"/>
        <v>0</v>
      </c>
      <c r="F23" s="8"/>
      <c r="G23" s="8" t="s">
        <v>38</v>
      </c>
      <c r="H23" s="25">
        <v>2</v>
      </c>
      <c r="I23" s="25">
        <v>3</v>
      </c>
      <c r="J23" s="25">
        <f>I23-H23</f>
        <v>1</v>
      </c>
      <c r="K23" s="31">
        <f>J23*100/H23</f>
        <v>50</v>
      </c>
      <c r="L23" s="43"/>
    </row>
    <row r="24" spans="1:12" s="14" customFormat="1" ht="11.25" customHeight="1">
      <c r="A24" s="8" t="s">
        <v>46</v>
      </c>
      <c r="B24" s="9">
        <v>10</v>
      </c>
      <c r="C24" s="9">
        <v>13</v>
      </c>
      <c r="D24" s="9">
        <f t="shared" si="2"/>
        <v>3</v>
      </c>
      <c r="E24" s="10">
        <f t="shared" si="3"/>
        <v>30</v>
      </c>
      <c r="F24" s="8"/>
      <c r="G24" s="8" t="s">
        <v>39</v>
      </c>
      <c r="H24" s="29">
        <v>15</v>
      </c>
      <c r="I24" s="29">
        <v>20</v>
      </c>
      <c r="J24" s="25">
        <f>I24-H24</f>
        <v>5</v>
      </c>
      <c r="K24" s="31">
        <f>J24*100/H24</f>
        <v>33.333333333333336</v>
      </c>
      <c r="L24" s="43"/>
    </row>
    <row r="25" spans="1:12" s="14" customFormat="1" ht="11.25" customHeight="1">
      <c r="A25" s="36" t="s">
        <v>48</v>
      </c>
      <c r="B25" s="37">
        <f>SUM(B11:B24)</f>
        <v>2259</v>
      </c>
      <c r="C25" s="37">
        <f>SUM(C11:C24)</f>
        <v>2273</v>
      </c>
      <c r="D25" s="37">
        <f t="shared" si="2"/>
        <v>14</v>
      </c>
      <c r="E25" s="34">
        <f t="shared" si="3"/>
        <v>0.619743249225321</v>
      </c>
      <c r="F25" s="8"/>
      <c r="G25" s="8" t="s">
        <v>41</v>
      </c>
      <c r="H25" s="29">
        <v>10</v>
      </c>
      <c r="I25" s="29">
        <v>12</v>
      </c>
      <c r="J25" s="25">
        <f>I25-H25</f>
        <v>2</v>
      </c>
      <c r="K25" s="31">
        <f>J25*100/H25</f>
        <v>20</v>
      </c>
      <c r="L25" s="24"/>
    </row>
    <row r="26" spans="1:12" s="14" customFormat="1" ht="11.25" customHeight="1">
      <c r="A26" s="8" t="s">
        <v>51</v>
      </c>
      <c r="B26" s="26">
        <v>3</v>
      </c>
      <c r="C26" s="26">
        <v>3</v>
      </c>
      <c r="D26" s="9">
        <f t="shared" si="2"/>
        <v>0</v>
      </c>
      <c r="E26" s="10">
        <f t="shared" si="3"/>
        <v>0</v>
      </c>
      <c r="F26" s="8"/>
      <c r="G26" s="17" t="s">
        <v>43</v>
      </c>
      <c r="H26" s="18">
        <f>SUM(H18:H25)</f>
        <v>42</v>
      </c>
      <c r="I26" s="18">
        <f>SUM(I18:I25)</f>
        <v>46</v>
      </c>
      <c r="J26" s="39">
        <f>I26-H26</f>
        <v>4</v>
      </c>
      <c r="K26" s="34">
        <f>J26*100/H26</f>
        <v>9.523809523809524</v>
      </c>
      <c r="L26" s="24"/>
    </row>
    <row r="27" spans="1:12" s="14" customFormat="1" ht="11.25" customHeight="1">
      <c r="A27" s="8" t="s">
        <v>53</v>
      </c>
      <c r="B27" s="26">
        <v>1</v>
      </c>
      <c r="C27" s="26">
        <v>1</v>
      </c>
      <c r="D27" s="9">
        <f t="shared" si="2"/>
        <v>0</v>
      </c>
      <c r="E27" s="10">
        <f t="shared" si="3"/>
        <v>0</v>
      </c>
      <c r="F27" s="8"/>
      <c r="G27" s="8" t="s">
        <v>45</v>
      </c>
      <c r="H27" s="29">
        <v>1</v>
      </c>
      <c r="I27" s="29">
        <v>1</v>
      </c>
      <c r="J27" s="25">
        <f>I27-H27</f>
        <v>0</v>
      </c>
      <c r="K27" s="10">
        <f>J27*100/H27</f>
        <v>0</v>
      </c>
      <c r="L27" s="41"/>
    </row>
    <row r="28" spans="1:12" s="14" customFormat="1" ht="11.25" customHeight="1">
      <c r="A28" s="8" t="s">
        <v>55</v>
      </c>
      <c r="B28" s="26">
        <v>0</v>
      </c>
      <c r="C28" s="26">
        <v>1</v>
      </c>
      <c r="D28" s="9">
        <f t="shared" si="2"/>
        <v>1</v>
      </c>
      <c r="E28" s="31" t="s">
        <v>158</v>
      </c>
      <c r="F28" s="8"/>
      <c r="G28" s="8" t="s">
        <v>47</v>
      </c>
      <c r="H28" s="29">
        <v>1</v>
      </c>
      <c r="I28" s="29">
        <v>3</v>
      </c>
      <c r="J28" s="25">
        <f>I28-H28</f>
        <v>2</v>
      </c>
      <c r="K28" s="31">
        <f>J28*100/H28</f>
        <v>200</v>
      </c>
      <c r="L28" s="41"/>
    </row>
    <row r="29" spans="1:12" s="14" customFormat="1" ht="11.25" customHeight="1">
      <c r="A29" s="8" t="s">
        <v>57</v>
      </c>
      <c r="B29" s="26">
        <v>0</v>
      </c>
      <c r="C29" s="26">
        <v>1</v>
      </c>
      <c r="D29" s="9">
        <f t="shared" si="2"/>
        <v>1</v>
      </c>
      <c r="E29" s="31" t="s">
        <v>158</v>
      </c>
      <c r="F29" s="8"/>
      <c r="G29" s="8" t="s">
        <v>49</v>
      </c>
      <c r="H29" s="25">
        <v>3</v>
      </c>
      <c r="I29" s="25">
        <v>3</v>
      </c>
      <c r="J29" s="25">
        <f>I29-H29</f>
        <v>0</v>
      </c>
      <c r="K29" s="31">
        <f>J29*100/H29</f>
        <v>0</v>
      </c>
      <c r="L29" s="41"/>
    </row>
    <row r="30" spans="1:12" s="14" customFormat="1" ht="11.25" customHeight="1">
      <c r="A30" s="8" t="s">
        <v>151</v>
      </c>
      <c r="B30" s="26">
        <v>0</v>
      </c>
      <c r="C30" s="26">
        <v>1</v>
      </c>
      <c r="D30" s="9">
        <f t="shared" si="2"/>
        <v>1</v>
      </c>
      <c r="E30" s="31" t="s">
        <v>158</v>
      </c>
      <c r="F30" s="8"/>
      <c r="G30" s="17" t="s">
        <v>50</v>
      </c>
      <c r="H30" s="18">
        <f>SUM(H27:H29)</f>
        <v>5</v>
      </c>
      <c r="I30" s="18">
        <f>SUM(I27:I29)</f>
        <v>7</v>
      </c>
      <c r="J30" s="44">
        <f>I30-H30</f>
        <v>2</v>
      </c>
      <c r="K30" s="40">
        <f>J30*100/H30</f>
        <v>40</v>
      </c>
      <c r="L30" s="41"/>
    </row>
    <row r="31" spans="1:12" s="14" customFormat="1" ht="11.25" customHeight="1">
      <c r="A31" s="8" t="s">
        <v>59</v>
      </c>
      <c r="B31" s="26">
        <v>1</v>
      </c>
      <c r="C31" s="26">
        <v>2</v>
      </c>
      <c r="D31" s="9">
        <f t="shared" si="2"/>
        <v>1</v>
      </c>
      <c r="E31" s="10">
        <f t="shared" si="3"/>
        <v>100</v>
      </c>
      <c r="F31" s="8"/>
      <c r="G31" s="8" t="s">
        <v>52</v>
      </c>
      <c r="H31" s="11">
        <v>2</v>
      </c>
      <c r="I31" s="11">
        <v>0</v>
      </c>
      <c r="J31" s="11">
        <f>I31-H31</f>
        <v>-2</v>
      </c>
      <c r="K31" s="10">
        <f>J31*100/H31</f>
        <v>-100</v>
      </c>
      <c r="L31" s="42"/>
    </row>
    <row r="32" spans="1:12" s="14" customFormat="1" ht="11.25" customHeight="1">
      <c r="A32" s="8" t="s">
        <v>61</v>
      </c>
      <c r="B32" s="9">
        <v>1</v>
      </c>
      <c r="C32" s="9">
        <v>0</v>
      </c>
      <c r="D32" s="9">
        <f t="shared" si="2"/>
        <v>-1</v>
      </c>
      <c r="E32" s="10">
        <f t="shared" si="3"/>
        <v>-100</v>
      </c>
      <c r="F32" s="8"/>
      <c r="G32" s="17" t="s">
        <v>54</v>
      </c>
      <c r="H32" s="18">
        <f>SUM(H31)</f>
        <v>2</v>
      </c>
      <c r="I32" s="18">
        <f>SUM(I31)</f>
        <v>0</v>
      </c>
      <c r="J32" s="39">
        <f>I32-H32</f>
        <v>-2</v>
      </c>
      <c r="K32" s="40">
        <f>J32*100/H32</f>
        <v>-100</v>
      </c>
      <c r="L32" s="42"/>
    </row>
    <row r="33" spans="1:12" s="14" customFormat="1" ht="11.25" customHeight="1">
      <c r="A33" s="17" t="s">
        <v>63</v>
      </c>
      <c r="B33" s="19">
        <f>SUM(B26:B32)</f>
        <v>6</v>
      </c>
      <c r="C33" s="19">
        <f>SUM(C26:C32)</f>
        <v>9</v>
      </c>
      <c r="D33" s="37">
        <f t="shared" si="2"/>
        <v>3</v>
      </c>
      <c r="E33" s="34">
        <f t="shared" si="3"/>
        <v>50</v>
      </c>
      <c r="F33" s="8"/>
      <c r="G33" s="8" t="s">
        <v>56</v>
      </c>
      <c r="H33" s="11">
        <v>57</v>
      </c>
      <c r="I33" s="11">
        <v>60</v>
      </c>
      <c r="J33" s="11">
        <f>I33-H33</f>
        <v>3</v>
      </c>
      <c r="K33" s="10">
        <f>J33*100/H33</f>
        <v>5.2631578947368425</v>
      </c>
      <c r="L33" s="42"/>
    </row>
    <row r="34" spans="1:12" s="14" customFormat="1" ht="11.25" customHeight="1">
      <c r="A34" s="8" t="s">
        <v>65</v>
      </c>
      <c r="B34" s="9">
        <v>2</v>
      </c>
      <c r="C34" s="9">
        <v>1</v>
      </c>
      <c r="D34" s="28">
        <f t="shared" si="2"/>
        <v>-1</v>
      </c>
      <c r="E34" s="31">
        <f t="shared" si="3"/>
        <v>-50</v>
      </c>
      <c r="F34" s="8"/>
      <c r="G34" s="8" t="s">
        <v>58</v>
      </c>
      <c r="H34" s="11">
        <v>26</v>
      </c>
      <c r="I34" s="11">
        <v>22</v>
      </c>
      <c r="J34" s="11">
        <f>I34-H34</f>
        <v>-4</v>
      </c>
      <c r="K34" s="10">
        <f>J34*100/H34</f>
        <v>-15.384615384615385</v>
      </c>
      <c r="L34" s="42"/>
    </row>
    <row r="35" spans="1:12" s="14" customFormat="1" ht="11.25" customHeight="1">
      <c r="A35" s="8" t="s">
        <v>67</v>
      </c>
      <c r="B35" s="9">
        <v>10</v>
      </c>
      <c r="C35" s="9">
        <v>12</v>
      </c>
      <c r="D35" s="9">
        <f t="shared" si="2"/>
        <v>2</v>
      </c>
      <c r="E35" s="10">
        <f t="shared" si="3"/>
        <v>20</v>
      </c>
      <c r="F35" s="8"/>
      <c r="G35" s="8" t="s">
        <v>60</v>
      </c>
      <c r="H35" s="11">
        <v>68</v>
      </c>
      <c r="I35" s="11">
        <v>84</v>
      </c>
      <c r="J35" s="11">
        <f>I35-H35</f>
        <v>16</v>
      </c>
      <c r="K35" s="10">
        <f>J35*100/H35</f>
        <v>23.529411764705884</v>
      </c>
      <c r="L35" s="42"/>
    </row>
    <row r="36" spans="1:12" s="14" customFormat="1" ht="11.25" customHeight="1">
      <c r="A36" s="8" t="s">
        <v>69</v>
      </c>
      <c r="B36" s="9">
        <v>18</v>
      </c>
      <c r="C36" s="9">
        <v>18</v>
      </c>
      <c r="D36" s="9">
        <f t="shared" si="2"/>
        <v>0</v>
      </c>
      <c r="E36" s="10">
        <f t="shared" si="3"/>
        <v>0</v>
      </c>
      <c r="F36" s="8"/>
      <c r="G36" s="8" t="s">
        <v>62</v>
      </c>
      <c r="H36" s="25">
        <v>107</v>
      </c>
      <c r="I36" s="25">
        <v>118</v>
      </c>
      <c r="J36" s="25">
        <f>I36-H36</f>
        <v>11</v>
      </c>
      <c r="K36" s="31">
        <f>J36*100/H36</f>
        <v>10.280373831775702</v>
      </c>
      <c r="L36" s="45"/>
    </row>
    <row r="37" spans="1:12" s="14" customFormat="1" ht="11.25" customHeight="1">
      <c r="A37" s="8" t="s">
        <v>71</v>
      </c>
      <c r="B37" s="9">
        <v>18</v>
      </c>
      <c r="C37" s="9">
        <v>17</v>
      </c>
      <c r="D37" s="9">
        <f t="shared" si="2"/>
        <v>-1</v>
      </c>
      <c r="E37" s="10">
        <f t="shared" si="3"/>
        <v>-5.555555555555555</v>
      </c>
      <c r="F37" s="8"/>
      <c r="G37" s="8" t="s">
        <v>64</v>
      </c>
      <c r="H37" s="11">
        <v>280</v>
      </c>
      <c r="I37" s="11">
        <v>279</v>
      </c>
      <c r="J37" s="11">
        <f>I37-H37</f>
        <v>-1</v>
      </c>
      <c r="K37" s="31">
        <f>J37*100/H37</f>
        <v>-0.35714285714285715</v>
      </c>
      <c r="L37" s="42"/>
    </row>
    <row r="38" spans="1:12" s="14" customFormat="1" ht="11.25" customHeight="1">
      <c r="A38" s="8" t="s">
        <v>73</v>
      </c>
      <c r="B38" s="9">
        <v>2</v>
      </c>
      <c r="C38" s="9">
        <v>2</v>
      </c>
      <c r="D38" s="9">
        <f t="shared" si="2"/>
        <v>0</v>
      </c>
      <c r="E38" s="10">
        <f t="shared" si="3"/>
        <v>0</v>
      </c>
      <c r="F38" s="8"/>
      <c r="G38" s="8" t="s">
        <v>66</v>
      </c>
      <c r="H38" s="11">
        <v>285</v>
      </c>
      <c r="I38" s="11">
        <v>328</v>
      </c>
      <c r="J38" s="11">
        <f>I38-H38</f>
        <v>43</v>
      </c>
      <c r="K38" s="10">
        <f>J38*100/H38</f>
        <v>15.087719298245615</v>
      </c>
      <c r="L38" s="24"/>
    </row>
    <row r="39" spans="1:12" s="14" customFormat="1" ht="11.25" customHeight="1">
      <c r="A39" s="17" t="s">
        <v>76</v>
      </c>
      <c r="B39" s="19">
        <f>SUM(B34:B38)</f>
        <v>50</v>
      </c>
      <c r="C39" s="19">
        <f>SUM(C34:C38)</f>
        <v>50</v>
      </c>
      <c r="D39" s="37">
        <f t="shared" si="2"/>
        <v>0</v>
      </c>
      <c r="E39" s="34">
        <f t="shared" si="3"/>
        <v>0</v>
      </c>
      <c r="F39" s="8"/>
      <c r="G39" s="36" t="s">
        <v>68</v>
      </c>
      <c r="H39" s="18">
        <f>SUM(H33:H38)</f>
        <v>823</v>
      </c>
      <c r="I39" s="18">
        <f>SUM(I33:I38)</f>
        <v>891</v>
      </c>
      <c r="J39" s="39">
        <f>I39-H39</f>
        <v>68</v>
      </c>
      <c r="K39" s="34">
        <f>J39*100/H39</f>
        <v>8.262454434993925</v>
      </c>
      <c r="L39" s="15"/>
    </row>
    <row r="40" spans="1:12" s="14" customFormat="1" ht="11.25" customHeight="1">
      <c r="A40" s="8" t="s">
        <v>152</v>
      </c>
      <c r="B40" s="9">
        <v>0</v>
      </c>
      <c r="C40" s="9">
        <v>1</v>
      </c>
      <c r="D40" s="30">
        <f t="shared" si="2"/>
        <v>1</v>
      </c>
      <c r="E40" s="31" t="s">
        <v>158</v>
      </c>
      <c r="F40" s="8"/>
      <c r="G40" s="8" t="s">
        <v>70</v>
      </c>
      <c r="H40" s="11">
        <v>5</v>
      </c>
      <c r="I40" s="11">
        <v>1</v>
      </c>
      <c r="J40" s="11">
        <f>I40-H40</f>
        <v>-4</v>
      </c>
      <c r="K40" s="10">
        <f>J40*100/H40</f>
        <v>-80</v>
      </c>
      <c r="L40" s="15"/>
    </row>
    <row r="41" spans="1:12" s="14" customFormat="1" ht="11.25" customHeight="1">
      <c r="A41" s="8" t="s">
        <v>78</v>
      </c>
      <c r="B41" s="9">
        <v>3</v>
      </c>
      <c r="C41" s="9">
        <v>5</v>
      </c>
      <c r="D41" s="30">
        <f t="shared" si="2"/>
        <v>2</v>
      </c>
      <c r="E41" s="31">
        <f t="shared" si="3"/>
        <v>66.66666666666667</v>
      </c>
      <c r="F41" s="8"/>
      <c r="G41" s="8" t="s">
        <v>72</v>
      </c>
      <c r="H41" s="25">
        <v>7</v>
      </c>
      <c r="I41" s="25">
        <v>4</v>
      </c>
      <c r="J41" s="25">
        <f>I41-H41</f>
        <v>-3</v>
      </c>
      <c r="K41" s="31">
        <f>J41*100/H41</f>
        <v>-42.857142857142854</v>
      </c>
      <c r="L41" s="24"/>
    </row>
    <row r="42" spans="1:12" s="14" customFormat="1" ht="11.25" customHeight="1">
      <c r="A42" s="36" t="s">
        <v>80</v>
      </c>
      <c r="B42" s="37">
        <f>SUM(B40:B41)</f>
        <v>3</v>
      </c>
      <c r="C42" s="37">
        <f>SUM(C40:C41)</f>
        <v>6</v>
      </c>
      <c r="D42" s="37">
        <f t="shared" si="2"/>
        <v>3</v>
      </c>
      <c r="E42" s="34">
        <f t="shared" si="3"/>
        <v>100</v>
      </c>
      <c r="F42" s="8"/>
      <c r="G42" s="8" t="s">
        <v>74</v>
      </c>
      <c r="H42" s="11">
        <v>5</v>
      </c>
      <c r="I42" s="11">
        <v>5</v>
      </c>
      <c r="J42" s="11">
        <f>I42-H42</f>
        <v>0</v>
      </c>
      <c r="K42" s="31">
        <f>J42*100/H42</f>
        <v>0</v>
      </c>
      <c r="L42" s="20"/>
    </row>
    <row r="43" spans="1:12" s="14" customFormat="1" ht="11.25" customHeight="1">
      <c r="A43" s="29" t="s">
        <v>153</v>
      </c>
      <c r="B43" s="30">
        <v>2</v>
      </c>
      <c r="C43" s="30">
        <v>2</v>
      </c>
      <c r="D43" s="30">
        <f t="shared" si="2"/>
        <v>0</v>
      </c>
      <c r="E43" s="31">
        <f t="shared" si="3"/>
        <v>0</v>
      </c>
      <c r="F43" s="8"/>
      <c r="G43" s="8" t="s">
        <v>75</v>
      </c>
      <c r="H43" s="11">
        <v>6</v>
      </c>
      <c r="I43" s="11">
        <v>12</v>
      </c>
      <c r="J43" s="11">
        <f>I43-H43</f>
        <v>6</v>
      </c>
      <c r="K43" s="10">
        <f>J43*100/H43</f>
        <v>100</v>
      </c>
      <c r="L43" s="24"/>
    </row>
    <row r="44" spans="1:12" s="14" customFormat="1" ht="11.25" customHeight="1">
      <c r="A44" s="36" t="s">
        <v>82</v>
      </c>
      <c r="B44" s="37">
        <f>SUM(B43)</f>
        <v>2</v>
      </c>
      <c r="C44" s="37">
        <f>SUM(C43)</f>
        <v>2</v>
      </c>
      <c r="D44" s="37">
        <f t="shared" si="2"/>
        <v>0</v>
      </c>
      <c r="E44" s="34">
        <f t="shared" si="3"/>
        <v>0</v>
      </c>
      <c r="F44" s="8"/>
      <c r="G44" s="17" t="s">
        <v>77</v>
      </c>
      <c r="H44" s="18">
        <f>SUM(H40:H43)</f>
        <v>23</v>
      </c>
      <c r="I44" s="18">
        <f>SUM(I40:I43)</f>
        <v>22</v>
      </c>
      <c r="J44" s="39">
        <f>I44-H44</f>
        <v>-1</v>
      </c>
      <c r="K44" s="40">
        <f>J44*100/H44</f>
        <v>-4.3478260869565215</v>
      </c>
      <c r="L44" s="15"/>
    </row>
    <row r="45" spans="1:12" s="14" customFormat="1" ht="11.25" customHeight="1">
      <c r="A45" s="29" t="s">
        <v>84</v>
      </c>
      <c r="B45" s="30">
        <v>3</v>
      </c>
      <c r="C45" s="30">
        <v>3</v>
      </c>
      <c r="D45" s="9">
        <f aca="true" t="shared" si="4" ref="D45:D79">C45-B45</f>
        <v>0</v>
      </c>
      <c r="E45" s="31">
        <f aca="true" t="shared" si="5" ref="E45:E78">D45*100/B45</f>
        <v>0</v>
      </c>
      <c r="F45" s="8"/>
      <c r="G45" s="8" t="s">
        <v>79</v>
      </c>
      <c r="H45" s="11">
        <v>107</v>
      </c>
      <c r="I45" s="11">
        <v>97</v>
      </c>
      <c r="J45" s="11">
        <f>I45-H45</f>
        <v>-10</v>
      </c>
      <c r="K45" s="10">
        <f>J45*100/H45</f>
        <v>-9.345794392523365</v>
      </c>
      <c r="L45" s="15"/>
    </row>
    <row r="46" spans="1:12" s="14" customFormat="1" ht="11.25" customHeight="1">
      <c r="A46" s="8" t="s">
        <v>86</v>
      </c>
      <c r="B46" s="9">
        <v>195</v>
      </c>
      <c r="C46" s="9">
        <v>198</v>
      </c>
      <c r="D46" s="9">
        <f t="shared" si="4"/>
        <v>3</v>
      </c>
      <c r="E46" s="31">
        <f t="shared" si="5"/>
        <v>1.5384615384615385</v>
      </c>
      <c r="F46" s="8"/>
      <c r="G46" s="8" t="s">
        <v>81</v>
      </c>
      <c r="H46" s="11">
        <v>13</v>
      </c>
      <c r="I46" s="11">
        <v>13</v>
      </c>
      <c r="J46" s="11">
        <f>I46-H46</f>
        <v>0</v>
      </c>
      <c r="K46" s="10">
        <f>J46*100/H46</f>
        <v>0</v>
      </c>
      <c r="L46" s="15"/>
    </row>
    <row r="47" spans="1:12" s="14" customFormat="1" ht="11.25" customHeight="1">
      <c r="A47" s="8" t="s">
        <v>88</v>
      </c>
      <c r="B47" s="9">
        <v>1</v>
      </c>
      <c r="C47" s="9">
        <v>2</v>
      </c>
      <c r="D47" s="9">
        <f t="shared" si="4"/>
        <v>1</v>
      </c>
      <c r="E47" s="10">
        <f t="shared" si="5"/>
        <v>100</v>
      </c>
      <c r="F47" s="8"/>
      <c r="G47" s="8" t="s">
        <v>83</v>
      </c>
      <c r="H47" s="11">
        <v>25</v>
      </c>
      <c r="I47" s="11">
        <v>28</v>
      </c>
      <c r="J47" s="11">
        <f>I47-H47</f>
        <v>3</v>
      </c>
      <c r="K47" s="10">
        <f>J47*100/H47</f>
        <v>12</v>
      </c>
      <c r="L47" s="24"/>
    </row>
    <row r="48" spans="1:12" s="14" customFormat="1" ht="11.25" customHeight="1">
      <c r="A48" s="8" t="s">
        <v>90</v>
      </c>
      <c r="B48" s="9">
        <v>1</v>
      </c>
      <c r="C48" s="9">
        <v>1</v>
      </c>
      <c r="D48" s="9">
        <f t="shared" si="4"/>
        <v>0</v>
      </c>
      <c r="E48" s="10">
        <f t="shared" si="5"/>
        <v>0</v>
      </c>
      <c r="F48" s="8"/>
      <c r="G48" s="8" t="s">
        <v>85</v>
      </c>
      <c r="H48" s="11">
        <v>177</v>
      </c>
      <c r="I48" s="11">
        <v>175</v>
      </c>
      <c r="J48" s="11">
        <f>I48-H48</f>
        <v>-2</v>
      </c>
      <c r="K48" s="10">
        <f>J48*100/H48</f>
        <v>-1.1299435028248588</v>
      </c>
      <c r="L48" s="20"/>
    </row>
    <row r="49" spans="1:12" s="14" customFormat="1" ht="11.25" customHeight="1">
      <c r="A49" s="8" t="s">
        <v>92</v>
      </c>
      <c r="B49" s="9">
        <v>552</v>
      </c>
      <c r="C49" s="9">
        <v>547</v>
      </c>
      <c r="D49" s="9">
        <f t="shared" si="4"/>
        <v>-5</v>
      </c>
      <c r="E49" s="10">
        <f t="shared" si="5"/>
        <v>-0.9057971014492754</v>
      </c>
      <c r="F49" s="8"/>
      <c r="G49" s="8" t="s">
        <v>87</v>
      </c>
      <c r="H49" s="11">
        <v>4</v>
      </c>
      <c r="I49" s="11">
        <v>3</v>
      </c>
      <c r="J49" s="11">
        <f aca="true" t="shared" si="6" ref="J35:J68">I49-H49</f>
        <v>-1</v>
      </c>
      <c r="K49" s="10">
        <f>J49*100/H49</f>
        <v>-25</v>
      </c>
      <c r="L49" s="15"/>
    </row>
    <row r="50" spans="1:12" s="14" customFormat="1" ht="11.25" customHeight="1">
      <c r="A50" s="17" t="s">
        <v>95</v>
      </c>
      <c r="B50" s="19">
        <f>SUM(B45:B49)</f>
        <v>752</v>
      </c>
      <c r="C50" s="19">
        <f>SUM(C45:C49)</f>
        <v>751</v>
      </c>
      <c r="D50" s="37">
        <f t="shared" si="4"/>
        <v>-1</v>
      </c>
      <c r="E50" s="34">
        <f t="shared" si="5"/>
        <v>-0.13297872340425532</v>
      </c>
      <c r="F50" s="8"/>
      <c r="G50" s="8" t="s">
        <v>89</v>
      </c>
      <c r="H50" s="11">
        <v>9</v>
      </c>
      <c r="I50" s="11">
        <v>8</v>
      </c>
      <c r="J50" s="11">
        <f t="shared" si="6"/>
        <v>-1</v>
      </c>
      <c r="K50" s="10">
        <f>J50*100/H50</f>
        <v>-11.11111111111111</v>
      </c>
      <c r="L50" s="15"/>
    </row>
    <row r="51" spans="1:12" s="14" customFormat="1" ht="11.25" customHeight="1">
      <c r="A51" s="8" t="s">
        <v>97</v>
      </c>
      <c r="B51" s="9">
        <v>18</v>
      </c>
      <c r="C51" s="9">
        <v>19</v>
      </c>
      <c r="D51" s="9">
        <f t="shared" si="4"/>
        <v>1</v>
      </c>
      <c r="E51" s="21">
        <f t="shared" si="5"/>
        <v>5.555555555555555</v>
      </c>
      <c r="F51" s="8"/>
      <c r="G51" s="8" t="s">
        <v>91</v>
      </c>
      <c r="H51" s="11">
        <v>4</v>
      </c>
      <c r="I51" s="11">
        <v>1</v>
      </c>
      <c r="J51" s="11">
        <f t="shared" si="6"/>
        <v>-3</v>
      </c>
      <c r="K51" s="10">
        <f>J51*100/H51</f>
        <v>-75</v>
      </c>
      <c r="L51" s="15"/>
    </row>
    <row r="52" spans="1:12" s="14" customFormat="1" ht="11.25" customHeight="1">
      <c r="A52" s="8" t="s">
        <v>99</v>
      </c>
      <c r="B52" s="9">
        <v>29</v>
      </c>
      <c r="C52" s="9">
        <v>34</v>
      </c>
      <c r="D52" s="9">
        <f t="shared" si="4"/>
        <v>5</v>
      </c>
      <c r="E52" s="10">
        <f t="shared" si="5"/>
        <v>17.24137931034483</v>
      </c>
      <c r="F52" s="8"/>
      <c r="G52" s="8" t="s">
        <v>93</v>
      </c>
      <c r="H52" s="11">
        <v>4</v>
      </c>
      <c r="I52" s="11">
        <v>4</v>
      </c>
      <c r="J52" s="11">
        <f t="shared" si="6"/>
        <v>0</v>
      </c>
      <c r="K52" s="10">
        <f>J52*100/H52</f>
        <v>0</v>
      </c>
      <c r="L52" s="15"/>
    </row>
    <row r="53" spans="1:12" s="14" customFormat="1" ht="11.25" customHeight="1">
      <c r="A53" s="8" t="s">
        <v>101</v>
      </c>
      <c r="B53" s="9">
        <v>13</v>
      </c>
      <c r="C53" s="9">
        <v>16</v>
      </c>
      <c r="D53" s="9">
        <f t="shared" si="4"/>
        <v>3</v>
      </c>
      <c r="E53" s="10">
        <f t="shared" si="5"/>
        <v>23.076923076923077</v>
      </c>
      <c r="F53" s="8"/>
      <c r="G53" s="8" t="s">
        <v>94</v>
      </c>
      <c r="H53" s="11">
        <v>1</v>
      </c>
      <c r="I53" s="11">
        <v>2</v>
      </c>
      <c r="J53" s="11">
        <f t="shared" si="6"/>
        <v>1</v>
      </c>
      <c r="K53" s="10">
        <f>J53*100/H53</f>
        <v>100</v>
      </c>
      <c r="L53" s="15"/>
    </row>
    <row r="54" spans="1:12" s="14" customFormat="1" ht="11.25" customHeight="1">
      <c r="A54" s="8" t="s">
        <v>103</v>
      </c>
      <c r="B54" s="9">
        <v>412</v>
      </c>
      <c r="C54" s="9">
        <v>459</v>
      </c>
      <c r="D54" s="9">
        <f t="shared" si="4"/>
        <v>47</v>
      </c>
      <c r="E54" s="10">
        <f t="shared" si="5"/>
        <v>11.407766990291263</v>
      </c>
      <c r="F54" s="8"/>
      <c r="G54" s="8" t="s">
        <v>96</v>
      </c>
      <c r="H54" s="25">
        <v>12</v>
      </c>
      <c r="I54" s="25">
        <v>13</v>
      </c>
      <c r="J54" s="11">
        <f t="shared" si="6"/>
        <v>1</v>
      </c>
      <c r="K54" s="10">
        <f>J54*100/H54</f>
        <v>8.333333333333334</v>
      </c>
      <c r="L54" s="15"/>
    </row>
    <row r="55" spans="1:12" s="14" customFormat="1" ht="11.25" customHeight="1">
      <c r="A55" s="8" t="s">
        <v>136</v>
      </c>
      <c r="B55" s="9">
        <v>99</v>
      </c>
      <c r="C55" s="9">
        <v>110</v>
      </c>
      <c r="D55" s="9">
        <f t="shared" si="4"/>
        <v>11</v>
      </c>
      <c r="E55" s="10">
        <f t="shared" si="5"/>
        <v>11.11111111111111</v>
      </c>
      <c r="F55" s="8"/>
      <c r="G55" s="8" t="s">
        <v>98</v>
      </c>
      <c r="H55" s="25">
        <v>213</v>
      </c>
      <c r="I55" s="25">
        <v>209</v>
      </c>
      <c r="J55" s="11">
        <f t="shared" si="6"/>
        <v>-4</v>
      </c>
      <c r="K55" s="10">
        <f>J55*100/H55</f>
        <v>-1.8779342723004695</v>
      </c>
      <c r="L55" s="15"/>
    </row>
    <row r="56" spans="1:12" s="14" customFormat="1" ht="11.25" customHeight="1">
      <c r="A56" s="29" t="s">
        <v>105</v>
      </c>
      <c r="B56" s="9">
        <v>43</v>
      </c>
      <c r="C56" s="9">
        <v>45</v>
      </c>
      <c r="D56" s="9">
        <f t="shared" si="4"/>
        <v>2</v>
      </c>
      <c r="E56" s="10">
        <f t="shared" si="5"/>
        <v>4.651162790697675</v>
      </c>
      <c r="F56" s="8"/>
      <c r="G56" s="29" t="s">
        <v>100</v>
      </c>
      <c r="H56" s="11">
        <v>10</v>
      </c>
      <c r="I56" s="11">
        <v>12</v>
      </c>
      <c r="J56" s="11">
        <f t="shared" si="6"/>
        <v>2</v>
      </c>
      <c r="K56" s="10">
        <f>J56*100/H56</f>
        <v>20</v>
      </c>
      <c r="L56" s="15"/>
    </row>
    <row r="57" spans="1:12" s="14" customFormat="1" ht="11.25" customHeight="1">
      <c r="A57" s="29" t="s">
        <v>107</v>
      </c>
      <c r="B57" s="9">
        <v>13</v>
      </c>
      <c r="C57" s="9">
        <v>10</v>
      </c>
      <c r="D57" s="9">
        <f t="shared" si="4"/>
        <v>-3</v>
      </c>
      <c r="E57" s="10">
        <f t="shared" si="5"/>
        <v>-23.076923076923077</v>
      </c>
      <c r="F57" s="8"/>
      <c r="G57" s="29" t="s">
        <v>102</v>
      </c>
      <c r="H57" s="11">
        <v>8</v>
      </c>
      <c r="I57" s="11">
        <v>10</v>
      </c>
      <c r="J57" s="11">
        <f t="shared" si="6"/>
        <v>2</v>
      </c>
      <c r="K57" s="10">
        <f>J57*100/H57</f>
        <v>25</v>
      </c>
      <c r="L57" s="15"/>
    </row>
    <row r="58" spans="1:12" s="14" customFormat="1" ht="11.25" customHeight="1">
      <c r="A58" s="17" t="s">
        <v>108</v>
      </c>
      <c r="B58" s="19">
        <f>SUM(B51:B57)</f>
        <v>627</v>
      </c>
      <c r="C58" s="19">
        <f>SUM(C51:C57)</f>
        <v>693</v>
      </c>
      <c r="D58" s="37">
        <f t="shared" si="4"/>
        <v>66</v>
      </c>
      <c r="E58" s="34">
        <f t="shared" si="5"/>
        <v>10.526315789473685</v>
      </c>
      <c r="F58" s="8"/>
      <c r="G58" s="8" t="s">
        <v>104</v>
      </c>
      <c r="H58" s="25">
        <v>18</v>
      </c>
      <c r="I58" s="25">
        <v>22</v>
      </c>
      <c r="J58" s="11">
        <f t="shared" si="6"/>
        <v>4</v>
      </c>
      <c r="K58" s="10">
        <f>J58*100/H58</f>
        <v>22.22222222222222</v>
      </c>
      <c r="L58" s="15"/>
    </row>
    <row r="59" spans="1:12" s="14" customFormat="1" ht="11.25" customHeight="1">
      <c r="A59" s="8" t="s">
        <v>110</v>
      </c>
      <c r="B59" s="30">
        <v>381</v>
      </c>
      <c r="C59" s="30">
        <v>391</v>
      </c>
      <c r="D59" s="30">
        <f t="shared" si="4"/>
        <v>10</v>
      </c>
      <c r="E59" s="31">
        <f t="shared" si="5"/>
        <v>2.6246719160104988</v>
      </c>
      <c r="F59" s="8"/>
      <c r="G59" s="8" t="s">
        <v>106</v>
      </c>
      <c r="H59" s="11">
        <v>506</v>
      </c>
      <c r="I59" s="11">
        <v>517</v>
      </c>
      <c r="J59" s="11">
        <f t="shared" si="6"/>
        <v>11</v>
      </c>
      <c r="K59" s="10">
        <f>J59*100/H59</f>
        <v>2.1739130434782608</v>
      </c>
      <c r="L59" s="15"/>
    </row>
    <row r="60" spans="1:12" s="14" customFormat="1" ht="11.25" customHeight="1">
      <c r="A60" s="8" t="s">
        <v>112</v>
      </c>
      <c r="B60" s="30">
        <v>2531</v>
      </c>
      <c r="C60" s="30">
        <v>2429</v>
      </c>
      <c r="D60" s="30">
        <f t="shared" si="4"/>
        <v>-102</v>
      </c>
      <c r="E60" s="31">
        <f t="shared" si="5"/>
        <v>-4.030027657052549</v>
      </c>
      <c r="F60" s="8"/>
      <c r="G60" s="8" t="s">
        <v>109</v>
      </c>
      <c r="H60" s="11">
        <v>15</v>
      </c>
      <c r="I60" s="11">
        <v>9</v>
      </c>
      <c r="J60" s="11">
        <f t="shared" si="6"/>
        <v>-6</v>
      </c>
      <c r="K60" s="10">
        <f>J60*100/H60</f>
        <v>-40</v>
      </c>
      <c r="L60" s="15"/>
    </row>
    <row r="61" spans="1:12" s="14" customFormat="1" ht="11.25" customHeight="1">
      <c r="A61" s="8" t="s">
        <v>114</v>
      </c>
      <c r="B61" s="9">
        <v>366</v>
      </c>
      <c r="C61" s="9">
        <v>415</v>
      </c>
      <c r="D61" s="9">
        <f t="shared" si="4"/>
        <v>49</v>
      </c>
      <c r="E61" s="31">
        <f t="shared" si="5"/>
        <v>13.387978142076502</v>
      </c>
      <c r="F61" s="8"/>
      <c r="G61" s="8" t="s">
        <v>111</v>
      </c>
      <c r="H61" s="11">
        <v>57</v>
      </c>
      <c r="I61" s="11">
        <v>53</v>
      </c>
      <c r="J61" s="11">
        <f t="shared" si="6"/>
        <v>-4</v>
      </c>
      <c r="K61" s="10">
        <f>J61*100/H61</f>
        <v>-7.017543859649122</v>
      </c>
      <c r="L61" s="15"/>
    </row>
    <row r="62" spans="1:12" s="14" customFormat="1" ht="11.25" customHeight="1">
      <c r="A62" s="29" t="s">
        <v>116</v>
      </c>
      <c r="B62" s="9">
        <v>492</v>
      </c>
      <c r="C62" s="9">
        <v>471</v>
      </c>
      <c r="D62" s="9">
        <f t="shared" si="4"/>
        <v>-21</v>
      </c>
      <c r="E62" s="10">
        <f t="shared" si="5"/>
        <v>-4.2682926829268295</v>
      </c>
      <c r="F62" s="8"/>
      <c r="G62" s="8" t="s">
        <v>113</v>
      </c>
      <c r="H62" s="11">
        <v>83</v>
      </c>
      <c r="I62" s="11">
        <v>80</v>
      </c>
      <c r="J62" s="11">
        <f t="shared" si="6"/>
        <v>-3</v>
      </c>
      <c r="K62" s="10">
        <f>J62*100/H62</f>
        <v>-3.6144578313253013</v>
      </c>
      <c r="L62" s="15"/>
    </row>
    <row r="63" spans="1:12" s="14" customFormat="1" ht="11.25" customHeight="1">
      <c r="A63" s="8" t="s">
        <v>118</v>
      </c>
      <c r="B63" s="9">
        <v>1231</v>
      </c>
      <c r="C63" s="9">
        <v>1061</v>
      </c>
      <c r="D63" s="9">
        <f t="shared" si="4"/>
        <v>-170</v>
      </c>
      <c r="E63" s="10">
        <f t="shared" si="5"/>
        <v>-13.809910641754671</v>
      </c>
      <c r="F63" s="29"/>
      <c r="G63" s="8" t="s">
        <v>115</v>
      </c>
      <c r="H63" s="11">
        <v>179</v>
      </c>
      <c r="I63" s="11">
        <v>187</v>
      </c>
      <c r="J63" s="11">
        <f t="shared" si="6"/>
        <v>8</v>
      </c>
      <c r="K63" s="10">
        <f>J63*100/H63</f>
        <v>4.4692737430167595</v>
      </c>
      <c r="L63" s="15"/>
    </row>
    <row r="64" spans="1:12" s="14" customFormat="1" ht="11.25" customHeight="1">
      <c r="A64" s="8" t="s">
        <v>120</v>
      </c>
      <c r="B64" s="30">
        <v>664</v>
      </c>
      <c r="C64" s="30">
        <v>674</v>
      </c>
      <c r="D64" s="9">
        <f t="shared" si="4"/>
        <v>10</v>
      </c>
      <c r="E64" s="10">
        <f t="shared" si="5"/>
        <v>1.5060240963855422</v>
      </c>
      <c r="F64" s="29"/>
      <c r="G64" s="8" t="s">
        <v>117</v>
      </c>
      <c r="H64" s="11">
        <v>110</v>
      </c>
      <c r="I64" s="11">
        <v>111</v>
      </c>
      <c r="J64" s="11">
        <f t="shared" si="6"/>
        <v>1</v>
      </c>
      <c r="K64" s="10">
        <f>J64*100/H64</f>
        <v>0.9090909090909091</v>
      </c>
      <c r="L64" s="15"/>
    </row>
    <row r="65" spans="1:12" s="14" customFormat="1" ht="11.25" customHeight="1">
      <c r="A65" s="8" t="s">
        <v>122</v>
      </c>
      <c r="B65" s="9">
        <v>389</v>
      </c>
      <c r="C65" s="9">
        <v>373</v>
      </c>
      <c r="D65" s="9">
        <f t="shared" si="4"/>
        <v>-16</v>
      </c>
      <c r="E65" s="10">
        <f t="shared" si="5"/>
        <v>-4.113110539845758</v>
      </c>
      <c r="F65" s="29"/>
      <c r="G65" s="8" t="s">
        <v>119</v>
      </c>
      <c r="H65" s="11">
        <v>8</v>
      </c>
      <c r="I65" s="11">
        <v>4</v>
      </c>
      <c r="J65" s="11">
        <f t="shared" si="6"/>
        <v>-4</v>
      </c>
      <c r="K65" s="10">
        <f>J65*100/H65</f>
        <v>-50</v>
      </c>
      <c r="L65" s="15"/>
    </row>
    <row r="66" spans="1:12" s="14" customFormat="1" ht="11.25" customHeight="1">
      <c r="A66" s="8" t="s">
        <v>124</v>
      </c>
      <c r="B66" s="9">
        <v>296</v>
      </c>
      <c r="C66" s="9">
        <v>284</v>
      </c>
      <c r="D66" s="9">
        <f t="shared" si="4"/>
        <v>-12</v>
      </c>
      <c r="E66" s="10">
        <f t="shared" si="5"/>
        <v>-4.054054054054054</v>
      </c>
      <c r="F66" s="29"/>
      <c r="G66" s="8" t="s">
        <v>121</v>
      </c>
      <c r="H66" s="25">
        <v>1743</v>
      </c>
      <c r="I66" s="25">
        <v>1730</v>
      </c>
      <c r="J66" s="11">
        <f t="shared" si="6"/>
        <v>-13</v>
      </c>
      <c r="K66" s="10">
        <f>J66*100/H66</f>
        <v>-0.7458405048766494</v>
      </c>
      <c r="L66" s="15"/>
    </row>
    <row r="67" spans="1:12" s="14" customFormat="1" ht="11.25" customHeight="1">
      <c r="A67" s="8" t="s">
        <v>126</v>
      </c>
      <c r="B67" s="9">
        <v>223</v>
      </c>
      <c r="C67" s="9">
        <v>259</v>
      </c>
      <c r="D67" s="9">
        <f t="shared" si="4"/>
        <v>36</v>
      </c>
      <c r="E67" s="10">
        <f t="shared" si="5"/>
        <v>16.143497757847534</v>
      </c>
      <c r="G67" s="29" t="s">
        <v>123</v>
      </c>
      <c r="H67" s="25">
        <v>15</v>
      </c>
      <c r="I67" s="25">
        <v>16</v>
      </c>
      <c r="J67" s="11">
        <f t="shared" si="6"/>
        <v>1</v>
      </c>
      <c r="K67" s="10">
        <f>J67*100/H67</f>
        <v>6.666666666666667</v>
      </c>
      <c r="L67" s="15"/>
    </row>
    <row r="68" spans="1:12" s="14" customFormat="1" ht="11.25" customHeight="1">
      <c r="A68" s="8" t="s">
        <v>128</v>
      </c>
      <c r="B68" s="9">
        <v>165</v>
      </c>
      <c r="C68" s="9">
        <v>180</v>
      </c>
      <c r="D68" s="9">
        <f t="shared" si="4"/>
        <v>15</v>
      </c>
      <c r="E68" s="10">
        <f t="shared" si="5"/>
        <v>9.090909090909092</v>
      </c>
      <c r="F68" s="32"/>
      <c r="G68" s="29" t="s">
        <v>125</v>
      </c>
      <c r="H68" s="25">
        <v>1</v>
      </c>
      <c r="I68" s="25">
        <v>2</v>
      </c>
      <c r="J68" s="25">
        <f t="shared" si="6"/>
        <v>1</v>
      </c>
      <c r="K68" s="31">
        <f>J68*100/H68</f>
        <v>100</v>
      </c>
      <c r="L68" s="15"/>
    </row>
    <row r="69" spans="1:12" s="14" customFormat="1" ht="11.25" customHeight="1">
      <c r="A69" s="36" t="s">
        <v>130</v>
      </c>
      <c r="B69" s="37">
        <f>SUM(B59:B68)</f>
        <v>6738</v>
      </c>
      <c r="C69" s="37">
        <f>SUM(C59:C68)</f>
        <v>6537</v>
      </c>
      <c r="D69" s="37">
        <f t="shared" si="4"/>
        <v>-201</v>
      </c>
      <c r="E69" s="34">
        <f t="shared" si="5"/>
        <v>-2.983081032947462</v>
      </c>
      <c r="F69" s="32"/>
      <c r="G69" s="17" t="s">
        <v>127</v>
      </c>
      <c r="H69" s="18">
        <f>SUM(H45:H68)</f>
        <v>3322</v>
      </c>
      <c r="I69" s="18">
        <f>SUM(I45:I68)</f>
        <v>3306</v>
      </c>
      <c r="J69" s="39">
        <f>I69-H69</f>
        <v>-16</v>
      </c>
      <c r="K69" s="40">
        <f>J69*100/H69</f>
        <v>-0.481637567730283</v>
      </c>
      <c r="L69" s="24"/>
    </row>
    <row r="70" spans="1:12" s="14" customFormat="1" ht="11.25" customHeight="1">
      <c r="A70" s="29" t="s">
        <v>132</v>
      </c>
      <c r="B70" s="30">
        <v>14</v>
      </c>
      <c r="C70" s="30">
        <v>12</v>
      </c>
      <c r="D70" s="30">
        <f t="shared" si="4"/>
        <v>-2</v>
      </c>
      <c r="E70" s="31">
        <f t="shared" si="5"/>
        <v>-14.285714285714286</v>
      </c>
      <c r="F70" s="32"/>
      <c r="G70" s="8" t="s">
        <v>129</v>
      </c>
      <c r="H70" s="11">
        <v>10</v>
      </c>
      <c r="I70" s="11">
        <v>12</v>
      </c>
      <c r="J70" s="11">
        <f>I70-H70</f>
        <v>2</v>
      </c>
      <c r="K70" s="10">
        <f>J70*100/H70</f>
        <v>20</v>
      </c>
      <c r="L70" s="15"/>
    </row>
    <row r="71" spans="1:12" s="14" customFormat="1" ht="11.25" customHeight="1">
      <c r="A71" s="29" t="s">
        <v>134</v>
      </c>
      <c r="B71" s="30">
        <v>68</v>
      </c>
      <c r="C71" s="30">
        <v>67</v>
      </c>
      <c r="D71" s="30">
        <f t="shared" si="4"/>
        <v>-1</v>
      </c>
      <c r="E71" s="31">
        <f t="shared" si="5"/>
        <v>-1.4705882352941178</v>
      </c>
      <c r="F71" s="32"/>
      <c r="G71" s="8" t="s">
        <v>131</v>
      </c>
      <c r="H71" s="25">
        <v>3</v>
      </c>
      <c r="I71" s="25">
        <v>8</v>
      </c>
      <c r="J71" s="11">
        <f>I71-H71</f>
        <v>5</v>
      </c>
      <c r="K71" s="31">
        <f>J71*100/H71</f>
        <v>166.66666666666666</v>
      </c>
      <c r="L71" s="15"/>
    </row>
    <row r="72" spans="1:12" s="14" customFormat="1" ht="11.25" customHeight="1">
      <c r="A72" s="36" t="s">
        <v>138</v>
      </c>
      <c r="B72" s="39">
        <f>SUM(B70:B71)</f>
        <v>82</v>
      </c>
      <c r="C72" s="39">
        <f>SUM(C70:C71)</f>
        <v>79</v>
      </c>
      <c r="D72" s="37">
        <f t="shared" si="4"/>
        <v>-3</v>
      </c>
      <c r="E72" s="34">
        <f t="shared" si="5"/>
        <v>-3.658536585365854</v>
      </c>
      <c r="F72" s="32"/>
      <c r="G72" s="8" t="s">
        <v>133</v>
      </c>
      <c r="H72" s="25">
        <v>1</v>
      </c>
      <c r="I72" s="25">
        <v>4</v>
      </c>
      <c r="J72" s="11">
        <f>I72-H72</f>
        <v>3</v>
      </c>
      <c r="K72" s="31">
        <f>J72*100/H72</f>
        <v>300</v>
      </c>
      <c r="L72" s="24"/>
    </row>
    <row r="73" spans="1:12" s="14" customFormat="1" ht="11.25" customHeight="1">
      <c r="A73" s="29" t="s">
        <v>139</v>
      </c>
      <c r="B73" s="25">
        <v>6</v>
      </c>
      <c r="C73" s="25">
        <v>12</v>
      </c>
      <c r="D73" s="30">
        <f t="shared" si="4"/>
        <v>6</v>
      </c>
      <c r="E73" s="31">
        <f t="shared" si="5"/>
        <v>100</v>
      </c>
      <c r="F73" s="32"/>
      <c r="G73" s="8" t="s">
        <v>135</v>
      </c>
      <c r="H73" s="25">
        <v>15</v>
      </c>
      <c r="I73" s="25">
        <v>11</v>
      </c>
      <c r="J73" s="11">
        <f>I73-H73</f>
        <v>-4</v>
      </c>
      <c r="K73" s="31">
        <f>J73*100/H73</f>
        <v>-26.666666666666668</v>
      </c>
      <c r="L73" s="24"/>
    </row>
    <row r="74" spans="1:12" s="14" customFormat="1" ht="11.25" customHeight="1">
      <c r="A74" s="29" t="s">
        <v>140</v>
      </c>
      <c r="B74" s="25">
        <v>1</v>
      </c>
      <c r="C74" s="25">
        <v>1</v>
      </c>
      <c r="D74" s="30">
        <f t="shared" si="4"/>
        <v>0</v>
      </c>
      <c r="E74" s="31">
        <f t="shared" si="5"/>
        <v>0</v>
      </c>
      <c r="F74" s="32"/>
      <c r="G74" s="17" t="s">
        <v>137</v>
      </c>
      <c r="H74" s="39">
        <f>SUM(H70:H73)</f>
        <v>29</v>
      </c>
      <c r="I74" s="39">
        <f>SUM(I70:I73)</f>
        <v>35</v>
      </c>
      <c r="J74" s="44">
        <f>I74-H74</f>
        <v>6</v>
      </c>
      <c r="K74" s="34">
        <f>J74*100/H74</f>
        <v>20.689655172413794</v>
      </c>
      <c r="L74" s="43"/>
    </row>
    <row r="75" spans="1:12" s="14" customFormat="1" ht="11.25" customHeight="1">
      <c r="A75" s="29" t="s">
        <v>142</v>
      </c>
      <c r="B75" s="25">
        <v>27</v>
      </c>
      <c r="C75" s="25">
        <v>26</v>
      </c>
      <c r="D75" s="30">
        <f t="shared" si="4"/>
        <v>-1</v>
      </c>
      <c r="E75" s="31">
        <f t="shared" si="5"/>
        <v>-3.7037037037037037</v>
      </c>
      <c r="F75" s="32"/>
      <c r="G75" s="8" t="s">
        <v>141</v>
      </c>
      <c r="H75" s="25">
        <v>4</v>
      </c>
      <c r="I75" s="25">
        <v>4</v>
      </c>
      <c r="J75" s="25">
        <f>I75-H75</f>
        <v>0</v>
      </c>
      <c r="K75" s="31">
        <f>J75*100/H75</f>
        <v>0</v>
      </c>
      <c r="L75" s="41"/>
    </row>
    <row r="76" spans="1:12" s="14" customFormat="1" ht="11.25" customHeight="1">
      <c r="A76" s="29" t="s">
        <v>144</v>
      </c>
      <c r="B76" s="25">
        <v>5</v>
      </c>
      <c r="C76" s="25">
        <v>4</v>
      </c>
      <c r="D76" s="30">
        <f t="shared" si="4"/>
        <v>-1</v>
      </c>
      <c r="E76" s="31">
        <f t="shared" si="5"/>
        <v>-20</v>
      </c>
      <c r="F76" s="32"/>
      <c r="G76" s="8" t="s">
        <v>143</v>
      </c>
      <c r="H76" s="25">
        <v>1</v>
      </c>
      <c r="I76" s="25">
        <v>1</v>
      </c>
      <c r="J76" s="25">
        <f>I76-H76</f>
        <v>0</v>
      </c>
      <c r="K76" s="31">
        <f>J76*100/H76</f>
        <v>0</v>
      </c>
      <c r="L76" s="41"/>
    </row>
    <row r="77" spans="1:12" s="14" customFormat="1" ht="11.25" customHeight="1">
      <c r="A77" s="29" t="s">
        <v>146</v>
      </c>
      <c r="B77" s="25">
        <v>1246</v>
      </c>
      <c r="C77" s="25">
        <v>1355</v>
      </c>
      <c r="D77" s="30">
        <f t="shared" si="4"/>
        <v>109</v>
      </c>
      <c r="E77" s="31">
        <f t="shared" si="5"/>
        <v>8.747993579454254</v>
      </c>
      <c r="F77" s="32"/>
      <c r="G77" s="17" t="s">
        <v>145</v>
      </c>
      <c r="H77" s="18">
        <f>SUM(H75:H76)</f>
        <v>5</v>
      </c>
      <c r="I77" s="18">
        <f>SUM(I75:I76)</f>
        <v>5</v>
      </c>
      <c r="J77" s="39">
        <f>I77-H77</f>
        <v>0</v>
      </c>
      <c r="K77" s="34">
        <f>J77*100/H77</f>
        <v>0</v>
      </c>
      <c r="L77" s="41"/>
    </row>
    <row r="78" spans="1:11" s="14" customFormat="1" ht="11.25" customHeight="1">
      <c r="A78" s="36" t="s">
        <v>147</v>
      </c>
      <c r="B78" s="39">
        <f>SUM(B73:B77)</f>
        <v>1285</v>
      </c>
      <c r="C78" s="39">
        <f>SUM(C73:C77)</f>
        <v>1398</v>
      </c>
      <c r="D78" s="37">
        <f t="shared" si="4"/>
        <v>113</v>
      </c>
      <c r="E78" s="34">
        <f t="shared" si="5"/>
        <v>8.793774319066149</v>
      </c>
      <c r="F78" s="32"/>
      <c r="G78" s="36" t="s">
        <v>157</v>
      </c>
      <c r="H78" s="39">
        <v>0</v>
      </c>
      <c r="I78" s="39">
        <v>2</v>
      </c>
      <c r="J78" s="54">
        <f>I78-H78</f>
        <v>2</v>
      </c>
      <c r="K78" s="55" t="s">
        <v>158</v>
      </c>
    </row>
    <row r="79" spans="1:13" s="14" customFormat="1" ht="11.25" customHeight="1" thickBot="1">
      <c r="A79" s="47" t="s">
        <v>5</v>
      </c>
      <c r="B79" s="48">
        <v>10</v>
      </c>
      <c r="C79" s="48">
        <v>9</v>
      </c>
      <c r="D79" s="49">
        <f>C79-B79</f>
        <v>-1</v>
      </c>
      <c r="E79" s="50">
        <f>D79*100/B79</f>
        <v>-10</v>
      </c>
      <c r="F79" s="46"/>
      <c r="G79" s="51" t="s">
        <v>148</v>
      </c>
      <c r="H79" s="52">
        <f>B10+B25+B33+B39+B42+B44+B50+B58+B69+B72+B78+H5+H12+H17+H26+H30+H32+H39+H44+H69+H74+H77+H78</f>
        <v>21401</v>
      </c>
      <c r="I79" s="52">
        <f>C10+C25+C33+C39+C42+C44+C50+C58+C69+C72+C78+I5+I12+I17+I26+I30+I32+I39+I44+I69+I74+I77+I78</f>
        <v>21538</v>
      </c>
      <c r="J79" s="52">
        <f>D10+D25+D33+D39+D42+D44+D50+D58+D69+D72+D78+J5+J12+J17+J26+J30+J32+J39+J44+J69+J74+J77+J78</f>
        <v>137</v>
      </c>
      <c r="K79" s="50">
        <f>J79*100/H79</f>
        <v>0.6401570020092519</v>
      </c>
      <c r="M79" s="35"/>
    </row>
    <row r="80" spans="1:13" s="14" customFormat="1" ht="11.25" customHeight="1">
      <c r="A80" s="27" t="s">
        <v>149</v>
      </c>
      <c r="F80" s="32"/>
      <c r="G80" s="35"/>
      <c r="H80" s="38"/>
      <c r="I80" s="38"/>
      <c r="J80" s="38"/>
      <c r="K80" s="31"/>
      <c r="M80" s="35"/>
    </row>
    <row r="81" spans="6:13" s="14" customFormat="1" ht="11.25" customHeight="1">
      <c r="F81" s="32"/>
      <c r="M81" s="35"/>
    </row>
    <row r="82" spans="5:11" s="14" customFormat="1" ht="11.25" customHeight="1">
      <c r="E82" s="32"/>
      <c r="F82" s="33"/>
      <c r="K82" s="3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2016-09-13T07:45:20Z</dcterms:modified>
  <cp:category/>
  <cp:version/>
  <cp:contentType/>
  <cp:contentStatus/>
</cp:coreProperties>
</file>