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4" sheetId="1" r:id="rId1"/>
  </sheets>
  <definedNames/>
  <calcPr fullCalcOnLoad="1"/>
</workbook>
</file>

<file path=xl/sharedStrings.xml><?xml version="1.0" encoding="utf-8"?>
<sst xmlns="http://schemas.openxmlformats.org/spreadsheetml/2006/main" count="183" uniqueCount="160">
  <si>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</si>
  <si>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</si>
  <si>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</si>
  <si>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</si>
  <si>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</si>
  <si>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</si>
  <si>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</si>
  <si>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</si>
  <si>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</si>
  <si>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</si>
  <si>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</si>
  <si>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Castellet i la Gornal</t>
  </si>
  <si>
    <t>Sant Vicenç de Montalt</t>
  </si>
  <si>
    <t>Gelida</t>
  </si>
  <si>
    <t>Santa Susanna</t>
  </si>
  <si>
    <t>Granada, la</t>
  </si>
  <si>
    <t>Tiana</t>
  </si>
  <si>
    <t>Pla del Penedès, el</t>
  </si>
  <si>
    <t>Tordera</t>
  </si>
  <si>
    <t>Pontons</t>
  </si>
  <si>
    <t>Vilassar de Dalt</t>
  </si>
  <si>
    <t>Vilassar de Mar</t>
  </si>
  <si>
    <t>Vallès Occidental</t>
  </si>
  <si>
    <t>Badia del Vallès</t>
  </si>
  <si>
    <t>Barberà del Vallès</t>
  </si>
  <si>
    <t>Sant Sadurní d'Anoia</t>
  </si>
  <si>
    <t>Castellar del Vallès</t>
  </si>
  <si>
    <t>Santa Margarida i els Monjos</t>
  </si>
  <si>
    <t>Castellbisbal</t>
  </si>
  <si>
    <t>Cerdanyola del Vallès</t>
  </si>
  <si>
    <t>Torrelavit</t>
  </si>
  <si>
    <t>Matadepera</t>
  </si>
  <si>
    <t>Vilafranca del Penedès</t>
  </si>
  <si>
    <t>Montcada i Reixac</t>
  </si>
  <si>
    <t>Baix Llobregat</t>
  </si>
  <si>
    <t>Palau-Solità i Plegamans</t>
  </si>
  <si>
    <t>Polinyà</t>
  </si>
  <si>
    <t>Begues</t>
  </si>
  <si>
    <t>Rellinars</t>
  </si>
  <si>
    <t>Castelldefels</t>
  </si>
  <si>
    <t>Ripollet</t>
  </si>
  <si>
    <t>Cervelló</t>
  </si>
  <si>
    <t>Rubí</t>
  </si>
  <si>
    <t>Collbató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</si>
  <si>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</si>
  <si>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</si>
  <si>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</si>
  <si>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</si>
  <si>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</si>
  <si>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</si>
  <si>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</si>
  <si>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</si>
  <si>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</si>
  <si>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</si>
  <si>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</si>
  <si>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Martorrell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</si>
  <si>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</si>
  <si>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</si>
  <si>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</si>
  <si>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</si>
  <si>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</si>
  <si>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</si>
  <si>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</si>
  <si>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Palma de Cervelló, la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</si>
  <si>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</si>
  <si>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</si>
  <si>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</si>
  <si>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</si>
  <si>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</si>
  <si>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</si>
  <si>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</si>
  <si>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</si>
  <si>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</si>
  <si>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</si>
  <si>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</si>
  <si>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</si>
  <si>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</si>
  <si>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Santa Coloma de Cervelló</t>
  </si>
  <si>
    <t>Garriga, La</t>
  </si>
  <si>
    <t>Torrelles de Llobregat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</si>
  <si>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</si>
  <si>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</si>
  <si>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</si>
  <si>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</si>
  <si>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</si>
  <si>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</si>
  <si>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</si>
  <si>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</si>
  <si>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</si>
  <si>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</si>
  <si>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</si>
  <si>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</si>
  <si>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</si>
  <si>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</si>
  <si>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</si>
  <si>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</si>
  <si>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</si>
  <si>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</si>
  <si>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</si>
  <si>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</si>
  <si>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</si>
  <si>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</si>
  <si>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Olivella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</si>
  <si>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</si>
  <si>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</si>
  <si>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</si>
  <si>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</si>
  <si>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</si>
  <si>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</si>
  <si>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</si>
  <si>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</si>
  <si>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</si>
  <si>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</si>
  <si>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</si>
  <si>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</si>
  <si>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Arenys de Munt</t>
  </si>
  <si>
    <t>Santa Eulàlia de Ronçana</t>
  </si>
  <si>
    <t>Argentona</t>
  </si>
  <si>
    <t>Caldes d'Estrac</t>
  </si>
  <si>
    <t>Santa Maria de Palautordera</t>
  </si>
  <si>
    <t>Calella</t>
  </si>
  <si>
    <t>Vallgorguina</t>
  </si>
  <si>
    <t>Canet de Mar</t>
  </si>
  <si>
    <t>Dosrius</t>
  </si>
  <si>
    <t>Vilanova del Vallès</t>
  </si>
  <si>
    <t>Malgrat de Mar</t>
  </si>
  <si>
    <t>Masnou, El</t>
  </si>
  <si>
    <t>Mataró</t>
  </si>
  <si>
    <t>Montgat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</si>
  <si>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</si>
  <si>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</si>
  <si>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</si>
  <si>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</si>
  <si>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</si>
  <si>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</si>
  <si>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</si>
  <si>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Font: Ajuntament de Sabadell. Gestió de la Informació.</t>
  </si>
  <si>
    <t>1. Regió Metropolitana de Barcelona</t>
  </si>
  <si>
    <t>Avinyonet del Penedès</t>
  </si>
  <si>
    <t>Cabrera de Mar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</si>
  <si>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</si>
  <si>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</si>
  <si>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</si>
  <si>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</si>
  <si>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</si>
  <si>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</si>
  <si>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1/1/2016 a 31/12/2016</t>
    </r>
  </si>
  <si>
    <t>Mediona</t>
  </si>
  <si>
    <t>Olesa de Bonesvalls</t>
  </si>
  <si>
    <t>Pacs del Penedès</t>
  </si>
  <si>
    <t>Subirats</t>
  </si>
  <si>
    <t>Vilobí del Penedès</t>
  </si>
  <si>
    <t>Castellví de Rosanes</t>
  </si>
  <si>
    <t>Cabrils</t>
  </si>
  <si>
    <t>Teià</t>
  </si>
  <si>
    <t>Montseny</t>
  </si>
  <si>
    <t>Figaró-Montmany</t>
  </si>
  <si>
    <t>Campins</t>
  </si>
  <si>
    <t>Aiguafreda</t>
  </si>
  <si>
    <t>Santa Maria de Martorelles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</si>
</sst>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</numFmts>
  <fonts count="1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2" xfId="21" applyFont="1" applyFill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10" fillId="0" borderId="2" xfId="21" applyFont="1" applyFill="1" applyBorder="1" applyAlignment="1">
      <alignment horizontal="left" wrapText="1"/>
      <protection/>
    </xf>
    <xf numFmtId="3" fontId="10" fillId="0" borderId="2" xfId="21" applyNumberFormat="1" applyFont="1" applyFill="1" applyBorder="1" applyAlignment="1">
      <alignment horizontal="righ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21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3" xfId="21" applyFont="1" applyFill="1" applyBorder="1" applyAlignment="1">
      <alignment horizontal="left" wrapText="1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4" xfId="21" applyFont="1" applyFill="1" applyBorder="1" applyAlignment="1">
      <alignment horizontal="left" wrapText="1"/>
      <protection/>
    </xf>
    <xf numFmtId="0" fontId="0" fillId="0" borderId="0" xfId="22">
      <alignment/>
      <protection/>
    </xf>
    <xf numFmtId="0" fontId="7" fillId="0" borderId="0" xfId="22" applyFont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7" fillId="0" borderId="0" xfId="22" applyFont="1" applyBorder="1">
      <alignment/>
      <protection/>
    </xf>
    <xf numFmtId="3" fontId="6" fillId="0" borderId="0" xfId="22" applyNumberFormat="1" applyFont="1">
      <alignment/>
      <protection/>
    </xf>
    <xf numFmtId="0" fontId="8" fillId="0" borderId="5" xfId="21" applyFont="1" applyFill="1" applyBorder="1" applyAlignment="1">
      <alignment horizontal="left" wrapText="1"/>
      <protection/>
    </xf>
    <xf numFmtId="0" fontId="7" fillId="0" borderId="6" xfId="22" applyFont="1" applyBorder="1">
      <alignment/>
      <protection/>
    </xf>
    <xf numFmtId="0" fontId="7" fillId="0" borderId="6" xfId="0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3" fontId="6" fillId="0" borderId="6" xfId="0" applyNumberFormat="1" applyFont="1" applyBorder="1" applyAlignment="1" applyProtection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4" xfId="21"/>
    <cellStyle name="Normal_02.02.14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 topLeftCell="A1">
      <pane ySplit="5" topLeftCell="BM60" activePane="bottomLeft" state="frozen"/>
      <selection pane="topLeft" activeCell="A1" sqref="A1"/>
      <selection pane="bottomLeft" activeCell="M83" sqref="M83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57421875" style="0" customWidth="1"/>
    <col min="5" max="5" width="1.1484375" style="0" customWidth="1"/>
    <col min="6" max="6" width="6.140625" style="0" customWidth="1"/>
    <col min="7" max="7" width="5.57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1.1484375" style="0" customWidth="1"/>
    <col min="15" max="15" width="6.140625" style="0" customWidth="1"/>
    <col min="16" max="16" width="5.57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146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10">
        <f>SUM(B7:B21)</f>
        <v>30</v>
      </c>
      <c r="C6" s="10">
        <f>SUM(C7:C21)</f>
        <v>43</v>
      </c>
      <c r="D6" s="28">
        <f>B6-C6</f>
        <v>-13</v>
      </c>
      <c r="E6" s="12"/>
      <c r="F6" s="13">
        <f>B6*100/$K$83</f>
        <v>0.6226650062266501</v>
      </c>
      <c r="G6" s="13">
        <f>C6*100/$L$83</f>
        <v>1.1197916666666667</v>
      </c>
      <c r="H6" s="13">
        <f>D6*100/$M$83</f>
        <v>-1.329243353783231</v>
      </c>
      <c r="I6" s="14"/>
      <c r="J6" s="15" t="s">
        <v>10</v>
      </c>
      <c r="K6" s="50">
        <v>1</v>
      </c>
      <c r="L6" s="50">
        <v>6</v>
      </c>
      <c r="M6" s="46">
        <f>K6-L6</f>
        <v>-5</v>
      </c>
      <c r="N6" s="16"/>
      <c r="O6" s="17">
        <f>K6*100/$K$83</f>
        <v>0.020755500207555</v>
      </c>
      <c r="P6" s="17">
        <f>L6*100/$L$83</f>
        <v>0.15625</v>
      </c>
      <c r="Q6" s="17">
        <f>M6*100/$M$83</f>
        <v>-0.5112474437627812</v>
      </c>
    </row>
    <row r="7" spans="1:17" ht="12.75">
      <c r="A7" s="14" t="s">
        <v>138</v>
      </c>
      <c r="B7" s="50">
        <v>0</v>
      </c>
      <c r="C7" s="50">
        <v>1</v>
      </c>
      <c r="D7" s="16">
        <f aca="true" t="shared" si="0" ref="D7:D21">B7-C7</f>
        <v>-1</v>
      </c>
      <c r="E7" s="12"/>
      <c r="F7" s="17">
        <f aca="true" t="shared" si="1" ref="F7:F70">B7*100/$K$83</f>
        <v>0</v>
      </c>
      <c r="G7" s="17">
        <f aca="true" t="shared" si="2" ref="G7:G70">C7*100/$L$83</f>
        <v>0.026041666666666668</v>
      </c>
      <c r="H7" s="17">
        <f aca="true" t="shared" si="3" ref="H7:H70">D7*100/$M$83</f>
        <v>-0.10224948875255624</v>
      </c>
      <c r="I7" s="18"/>
      <c r="J7" s="15" t="s">
        <v>12</v>
      </c>
      <c r="K7" s="50">
        <v>1</v>
      </c>
      <c r="L7" s="50">
        <v>1</v>
      </c>
      <c r="M7" s="46">
        <f aca="true" t="shared" si="4" ref="M7:M13">K7-L7</f>
        <v>0</v>
      </c>
      <c r="N7" s="16"/>
      <c r="O7" s="17">
        <f aca="true" t="shared" si="5" ref="O7:O70">K7*100/$K$83</f>
        <v>0.020755500207555</v>
      </c>
      <c r="P7" s="17">
        <f aca="true" t="shared" si="6" ref="P7:P70">L7*100/$L$83</f>
        <v>0.026041666666666668</v>
      </c>
      <c r="Q7" s="17">
        <f aca="true" t="shared" si="7" ref="Q7:Q70">M7*100/$M$83</f>
        <v>0</v>
      </c>
    </row>
    <row r="8" spans="1:17" ht="12.75">
      <c r="A8" s="14" t="s">
        <v>11</v>
      </c>
      <c r="B8" s="50">
        <v>3</v>
      </c>
      <c r="C8" s="50">
        <v>3</v>
      </c>
      <c r="D8" s="16">
        <f t="shared" si="0"/>
        <v>0</v>
      </c>
      <c r="F8" s="17">
        <f t="shared" si="1"/>
        <v>0.062266500622665005</v>
      </c>
      <c r="G8" s="17">
        <f t="shared" si="2"/>
        <v>0.078125</v>
      </c>
      <c r="H8" s="17">
        <f t="shared" si="3"/>
        <v>0</v>
      </c>
      <c r="I8" s="18"/>
      <c r="J8" s="15" t="s">
        <v>14</v>
      </c>
      <c r="K8" s="50">
        <v>2</v>
      </c>
      <c r="L8" s="50">
        <v>2</v>
      </c>
      <c r="M8" s="46">
        <f t="shared" si="4"/>
        <v>0</v>
      </c>
      <c r="N8" s="16"/>
      <c r="O8" s="17">
        <f t="shared" si="5"/>
        <v>0.04151100041511</v>
      </c>
      <c r="P8" s="17">
        <f t="shared" si="6"/>
        <v>0.052083333333333336</v>
      </c>
      <c r="Q8" s="17">
        <f t="shared" si="7"/>
        <v>0</v>
      </c>
    </row>
    <row r="9" spans="1:17" ht="12.75">
      <c r="A9" s="14" t="s">
        <v>13</v>
      </c>
      <c r="B9" s="50">
        <v>2</v>
      </c>
      <c r="C9" s="50">
        <v>5</v>
      </c>
      <c r="D9" s="16">
        <f t="shared" si="0"/>
        <v>-3</v>
      </c>
      <c r="F9" s="17">
        <f t="shared" si="1"/>
        <v>0.04151100041511</v>
      </c>
      <c r="G9" s="17">
        <f t="shared" si="2"/>
        <v>0.13020833333333334</v>
      </c>
      <c r="H9" s="17">
        <f t="shared" si="3"/>
        <v>-0.3067484662576687</v>
      </c>
      <c r="I9" s="18"/>
      <c r="J9" s="43" t="s">
        <v>154</v>
      </c>
      <c r="K9" s="50">
        <v>0</v>
      </c>
      <c r="L9" s="50">
        <v>3</v>
      </c>
      <c r="M9" s="46">
        <f t="shared" si="4"/>
        <v>-3</v>
      </c>
      <c r="N9" s="16"/>
      <c r="O9" s="17">
        <f t="shared" si="5"/>
        <v>0</v>
      </c>
      <c r="P9" s="17">
        <f t="shared" si="6"/>
        <v>0.078125</v>
      </c>
      <c r="Q9" s="17">
        <f t="shared" si="7"/>
        <v>-0.3067484662576687</v>
      </c>
    </row>
    <row r="10" spans="1:17" ht="12.75">
      <c r="A10" s="14" t="s">
        <v>15</v>
      </c>
      <c r="B10" s="50">
        <v>1</v>
      </c>
      <c r="C10" s="50">
        <v>1</v>
      </c>
      <c r="D10" s="16">
        <f t="shared" si="0"/>
        <v>0</v>
      </c>
      <c r="E10" s="12"/>
      <c r="F10" s="17">
        <f t="shared" si="1"/>
        <v>0.020755500207555</v>
      </c>
      <c r="G10" s="17">
        <f t="shared" si="2"/>
        <v>0.026041666666666668</v>
      </c>
      <c r="H10" s="17">
        <f t="shared" si="3"/>
        <v>0</v>
      </c>
      <c r="I10" s="18"/>
      <c r="J10" s="15" t="s">
        <v>16</v>
      </c>
      <c r="K10" s="50">
        <v>6</v>
      </c>
      <c r="L10" s="50">
        <v>4</v>
      </c>
      <c r="M10" s="46">
        <f t="shared" si="4"/>
        <v>2</v>
      </c>
      <c r="N10" s="16"/>
      <c r="O10" s="17">
        <f t="shared" si="5"/>
        <v>0.12453300124533001</v>
      </c>
      <c r="P10" s="17">
        <f t="shared" si="6"/>
        <v>0.10416666666666667</v>
      </c>
      <c r="Q10" s="17">
        <f t="shared" si="7"/>
        <v>0.20449897750511248</v>
      </c>
    </row>
    <row r="11" spans="1:17" ht="12.75">
      <c r="A11" s="14" t="s">
        <v>147</v>
      </c>
      <c r="B11" s="50">
        <v>1</v>
      </c>
      <c r="C11" s="50">
        <v>0</v>
      </c>
      <c r="D11" s="16">
        <f t="shared" si="0"/>
        <v>1</v>
      </c>
      <c r="E11" s="12"/>
      <c r="F11" s="17">
        <f t="shared" si="1"/>
        <v>0.020755500207555</v>
      </c>
      <c r="G11" s="17">
        <f t="shared" si="2"/>
        <v>0</v>
      </c>
      <c r="H11" s="17">
        <f t="shared" si="3"/>
        <v>0.10224948875255624</v>
      </c>
      <c r="I11" s="18"/>
      <c r="J11" s="15" t="s">
        <v>18</v>
      </c>
      <c r="K11" s="50">
        <v>8</v>
      </c>
      <c r="L11" s="50">
        <v>9</v>
      </c>
      <c r="M11" s="46">
        <f t="shared" si="4"/>
        <v>-1</v>
      </c>
      <c r="N11" s="16"/>
      <c r="O11" s="17">
        <f t="shared" si="5"/>
        <v>0.16604400166044</v>
      </c>
      <c r="P11" s="17">
        <f t="shared" si="6"/>
        <v>0.234375</v>
      </c>
      <c r="Q11" s="17">
        <f t="shared" si="7"/>
        <v>-0.10224948875255624</v>
      </c>
    </row>
    <row r="12" spans="1:17" ht="12.75">
      <c r="A12" s="14" t="s">
        <v>148</v>
      </c>
      <c r="B12" s="50">
        <v>1</v>
      </c>
      <c r="C12" s="50">
        <v>0</v>
      </c>
      <c r="D12" s="16">
        <f t="shared" si="0"/>
        <v>1</v>
      </c>
      <c r="E12" s="12"/>
      <c r="F12" s="17">
        <f t="shared" si="1"/>
        <v>0.020755500207555</v>
      </c>
      <c r="G12" s="17">
        <f t="shared" si="2"/>
        <v>0</v>
      </c>
      <c r="H12" s="17">
        <f t="shared" si="3"/>
        <v>0.10224948875255624</v>
      </c>
      <c r="I12" s="18"/>
      <c r="J12" s="15" t="s">
        <v>20</v>
      </c>
      <c r="K12" s="50">
        <v>0</v>
      </c>
      <c r="L12" s="50">
        <v>1</v>
      </c>
      <c r="M12" s="46">
        <f t="shared" si="4"/>
        <v>-1</v>
      </c>
      <c r="N12" s="16"/>
      <c r="O12" s="17">
        <f t="shared" si="5"/>
        <v>0</v>
      </c>
      <c r="P12" s="17">
        <f t="shared" si="6"/>
        <v>0.026041666666666668</v>
      </c>
      <c r="Q12" s="17">
        <f t="shared" si="7"/>
        <v>-0.10224948875255624</v>
      </c>
    </row>
    <row r="13" spans="1:17" ht="12.75">
      <c r="A13" s="14" t="s">
        <v>149</v>
      </c>
      <c r="B13" s="50">
        <v>0</v>
      </c>
      <c r="C13" s="50">
        <v>2</v>
      </c>
      <c r="D13" s="16">
        <f t="shared" si="0"/>
        <v>-2</v>
      </c>
      <c r="E13" s="12"/>
      <c r="F13" s="17">
        <f t="shared" si="1"/>
        <v>0</v>
      </c>
      <c r="G13" s="17">
        <f t="shared" si="2"/>
        <v>0.052083333333333336</v>
      </c>
      <c r="H13" s="17">
        <f t="shared" si="3"/>
        <v>-0.20449897750511248</v>
      </c>
      <c r="I13" s="18"/>
      <c r="J13" s="15" t="s">
        <v>21</v>
      </c>
      <c r="K13" s="50">
        <v>9</v>
      </c>
      <c r="L13" s="50">
        <v>6</v>
      </c>
      <c r="M13" s="46">
        <f t="shared" si="4"/>
        <v>3</v>
      </c>
      <c r="N13" s="16"/>
      <c r="O13" s="17">
        <f t="shared" si="5"/>
        <v>0.18679950186799502</v>
      </c>
      <c r="P13" s="17">
        <f t="shared" si="6"/>
        <v>0.15625</v>
      </c>
      <c r="Q13" s="17">
        <f t="shared" si="7"/>
        <v>0.3067484662576687</v>
      </c>
    </row>
    <row r="14" spans="1:17" ht="12.75">
      <c r="A14" s="14" t="s">
        <v>17</v>
      </c>
      <c r="B14" s="50">
        <v>1</v>
      </c>
      <c r="C14" s="50">
        <v>0</v>
      </c>
      <c r="D14" s="16">
        <f t="shared" si="0"/>
        <v>1</v>
      </c>
      <c r="E14" s="12"/>
      <c r="F14" s="17">
        <f t="shared" si="1"/>
        <v>0.020755500207555</v>
      </c>
      <c r="G14" s="17">
        <f t="shared" si="2"/>
        <v>0</v>
      </c>
      <c r="H14" s="17">
        <f t="shared" si="3"/>
        <v>0.10224948875255624</v>
      </c>
      <c r="I14" s="18"/>
      <c r="J14" s="20" t="s">
        <v>22</v>
      </c>
      <c r="K14" s="10">
        <f>SUM(K15:K35)</f>
        <v>2527</v>
      </c>
      <c r="L14" s="10">
        <f>SUM(L15:L35)</f>
        <v>2126</v>
      </c>
      <c r="M14" s="47">
        <f aca="true" t="shared" si="8" ref="M14:M35">K14-L14</f>
        <v>401</v>
      </c>
      <c r="N14" s="16"/>
      <c r="O14" s="13">
        <f t="shared" si="5"/>
        <v>52.44914902449149</v>
      </c>
      <c r="P14" s="13">
        <f t="shared" si="6"/>
        <v>55.364583333333336</v>
      </c>
      <c r="Q14" s="13">
        <f t="shared" si="7"/>
        <v>41.00204498977505</v>
      </c>
    </row>
    <row r="15" spans="1:17" ht="12.75">
      <c r="A15" s="14" t="s">
        <v>19</v>
      </c>
      <c r="B15" s="50">
        <v>0</v>
      </c>
      <c r="C15" s="50">
        <v>2</v>
      </c>
      <c r="D15" s="16">
        <f t="shared" si="0"/>
        <v>-2</v>
      </c>
      <c r="E15" s="12"/>
      <c r="F15" s="17">
        <f t="shared" si="1"/>
        <v>0</v>
      </c>
      <c r="G15" s="17">
        <f t="shared" si="2"/>
        <v>0.052083333333333336</v>
      </c>
      <c r="H15" s="17">
        <f t="shared" si="3"/>
        <v>-0.20449897750511248</v>
      </c>
      <c r="I15" s="18"/>
      <c r="J15" s="22" t="s">
        <v>23</v>
      </c>
      <c r="K15" s="50">
        <v>120</v>
      </c>
      <c r="L15" s="50">
        <v>80</v>
      </c>
      <c r="M15" s="46">
        <f t="shared" si="8"/>
        <v>40</v>
      </c>
      <c r="N15" s="21"/>
      <c r="O15" s="17">
        <f t="shared" si="5"/>
        <v>2.4906600249066004</v>
      </c>
      <c r="P15" s="17">
        <f t="shared" si="6"/>
        <v>2.0833333333333335</v>
      </c>
      <c r="Q15" s="17">
        <f t="shared" si="7"/>
        <v>4.08997955010225</v>
      </c>
    </row>
    <row r="16" spans="1:17" ht="12.75">
      <c r="A16" s="26" t="s">
        <v>25</v>
      </c>
      <c r="B16" s="50">
        <v>1</v>
      </c>
      <c r="C16" s="50">
        <v>6</v>
      </c>
      <c r="D16" s="16">
        <f t="shared" si="0"/>
        <v>-5</v>
      </c>
      <c r="E16" s="12"/>
      <c r="F16" s="17">
        <f t="shared" si="1"/>
        <v>0.020755500207555</v>
      </c>
      <c r="G16" s="17">
        <f t="shared" si="2"/>
        <v>0.15625</v>
      </c>
      <c r="H16" s="17">
        <f t="shared" si="3"/>
        <v>-0.5112474437627812</v>
      </c>
      <c r="I16" s="18"/>
      <c r="J16" s="14" t="s">
        <v>24</v>
      </c>
      <c r="K16" s="50">
        <v>430</v>
      </c>
      <c r="L16" s="50">
        <v>331</v>
      </c>
      <c r="M16" s="46">
        <f t="shared" si="8"/>
        <v>99</v>
      </c>
      <c r="N16" s="24"/>
      <c r="O16" s="17">
        <f t="shared" si="5"/>
        <v>8.924865089248652</v>
      </c>
      <c r="P16" s="17">
        <f t="shared" si="6"/>
        <v>8.619791666666666</v>
      </c>
      <c r="Q16" s="17">
        <f t="shared" si="7"/>
        <v>10.122699386503067</v>
      </c>
    </row>
    <row r="17" spans="1:17" ht="12.75">
      <c r="A17" s="26" t="s">
        <v>27</v>
      </c>
      <c r="B17" s="50">
        <v>3</v>
      </c>
      <c r="C17" s="50">
        <v>3</v>
      </c>
      <c r="D17" s="16">
        <f t="shared" si="0"/>
        <v>0</v>
      </c>
      <c r="E17" s="12"/>
      <c r="F17" s="17">
        <f t="shared" si="1"/>
        <v>0.062266500622665005</v>
      </c>
      <c r="G17" s="17">
        <f t="shared" si="2"/>
        <v>0.078125</v>
      </c>
      <c r="H17" s="17">
        <f t="shared" si="3"/>
        <v>0</v>
      </c>
      <c r="I17" s="18"/>
      <c r="J17" s="14" t="s">
        <v>26</v>
      </c>
      <c r="K17" s="50">
        <v>294</v>
      </c>
      <c r="L17" s="50">
        <v>375</v>
      </c>
      <c r="M17" s="46">
        <f t="shared" si="8"/>
        <v>-81</v>
      </c>
      <c r="N17" s="25"/>
      <c r="O17" s="17">
        <f t="shared" si="5"/>
        <v>6.102117061021171</v>
      </c>
      <c r="P17" s="17">
        <f t="shared" si="6"/>
        <v>9.765625</v>
      </c>
      <c r="Q17" s="17">
        <f t="shared" si="7"/>
        <v>-8.282208588957054</v>
      </c>
    </row>
    <row r="18" spans="1:17" ht="12.75">
      <c r="A18" s="26" t="s">
        <v>150</v>
      </c>
      <c r="B18" s="50">
        <v>0</v>
      </c>
      <c r="C18" s="50">
        <v>2</v>
      </c>
      <c r="D18" s="16">
        <f t="shared" si="0"/>
        <v>-2</v>
      </c>
      <c r="E18" s="12"/>
      <c r="F18" s="17">
        <f t="shared" si="1"/>
        <v>0</v>
      </c>
      <c r="G18" s="17">
        <f t="shared" si="2"/>
        <v>0.052083333333333336</v>
      </c>
      <c r="H18" s="17">
        <f t="shared" si="3"/>
        <v>-0.20449897750511248</v>
      </c>
      <c r="I18" s="18"/>
      <c r="J18" s="14" t="s">
        <v>28</v>
      </c>
      <c r="K18" s="50">
        <v>10</v>
      </c>
      <c r="L18" s="50">
        <v>6</v>
      </c>
      <c r="M18" s="46">
        <f t="shared" si="8"/>
        <v>4</v>
      </c>
      <c r="N18" s="25"/>
      <c r="O18" s="17">
        <f t="shared" si="5"/>
        <v>0.20755500207555003</v>
      </c>
      <c r="P18" s="17">
        <f t="shared" si="6"/>
        <v>0.15625</v>
      </c>
      <c r="Q18" s="17">
        <f t="shared" si="7"/>
        <v>0.40899795501022496</v>
      </c>
    </row>
    <row r="19" spans="1:17" ht="12.75">
      <c r="A19" s="14" t="s">
        <v>30</v>
      </c>
      <c r="B19" s="50">
        <v>1</v>
      </c>
      <c r="C19" s="50">
        <v>0</v>
      </c>
      <c r="D19" s="16">
        <f t="shared" si="0"/>
        <v>1</v>
      </c>
      <c r="F19" s="17">
        <f t="shared" si="1"/>
        <v>0.020755500207555</v>
      </c>
      <c r="G19" s="17">
        <f t="shared" si="2"/>
        <v>0</v>
      </c>
      <c r="H19" s="17">
        <f t="shared" si="3"/>
        <v>0.10224948875255624</v>
      </c>
      <c r="I19" s="18"/>
      <c r="J19" s="14" t="s">
        <v>29</v>
      </c>
      <c r="K19" s="50">
        <v>183</v>
      </c>
      <c r="L19" s="50">
        <v>97</v>
      </c>
      <c r="M19" s="46">
        <f t="shared" si="8"/>
        <v>86</v>
      </c>
      <c r="N19" s="25"/>
      <c r="O19" s="17">
        <f t="shared" si="5"/>
        <v>3.7982565379825655</v>
      </c>
      <c r="P19" s="17">
        <f t="shared" si="6"/>
        <v>2.5260416666666665</v>
      </c>
      <c r="Q19" s="17">
        <f t="shared" si="7"/>
        <v>8.793456032719837</v>
      </c>
    </row>
    <row r="20" spans="1:17" ht="12.75">
      <c r="A20" s="14" t="s">
        <v>32</v>
      </c>
      <c r="B20" s="50">
        <v>16</v>
      </c>
      <c r="C20" s="50">
        <v>17</v>
      </c>
      <c r="D20" s="16">
        <f t="shared" si="0"/>
        <v>-1</v>
      </c>
      <c r="E20" s="12"/>
      <c r="F20" s="17">
        <f t="shared" si="1"/>
        <v>0.33208800332088</v>
      </c>
      <c r="G20" s="17">
        <f t="shared" si="2"/>
        <v>0.4427083333333333</v>
      </c>
      <c r="H20" s="17">
        <f t="shared" si="3"/>
        <v>-0.10224948875255624</v>
      </c>
      <c r="I20" s="18"/>
      <c r="J20" s="22" t="s">
        <v>31</v>
      </c>
      <c r="K20" s="50">
        <v>36</v>
      </c>
      <c r="L20" s="50">
        <v>41</v>
      </c>
      <c r="M20" s="46">
        <f t="shared" si="8"/>
        <v>-5</v>
      </c>
      <c r="N20" s="25"/>
      <c r="O20" s="17">
        <f t="shared" si="5"/>
        <v>0.7471980074719801</v>
      </c>
      <c r="P20" s="17">
        <f t="shared" si="6"/>
        <v>1.0677083333333333</v>
      </c>
      <c r="Q20" s="17">
        <f t="shared" si="7"/>
        <v>-0.5112474437627812</v>
      </c>
    </row>
    <row r="21" spans="1:17" ht="12.75">
      <c r="A21" s="14" t="s">
        <v>151</v>
      </c>
      <c r="B21" s="50">
        <v>0</v>
      </c>
      <c r="C21" s="50">
        <v>1</v>
      </c>
      <c r="D21" s="16">
        <f t="shared" si="0"/>
        <v>-1</v>
      </c>
      <c r="E21" s="12"/>
      <c r="F21" s="17">
        <f t="shared" si="1"/>
        <v>0</v>
      </c>
      <c r="G21" s="17">
        <f t="shared" si="2"/>
        <v>0.026041666666666668</v>
      </c>
      <c r="H21" s="17">
        <f t="shared" si="3"/>
        <v>-0.10224948875255624</v>
      </c>
      <c r="I21" s="18"/>
      <c r="J21" s="22" t="s">
        <v>33</v>
      </c>
      <c r="K21" s="50">
        <v>37</v>
      </c>
      <c r="L21" s="50">
        <v>32</v>
      </c>
      <c r="M21" s="46">
        <f t="shared" si="8"/>
        <v>5</v>
      </c>
      <c r="N21" s="25"/>
      <c r="O21" s="17">
        <f t="shared" si="5"/>
        <v>0.7679535076795351</v>
      </c>
      <c r="P21" s="17">
        <f t="shared" si="6"/>
        <v>0.8333333333333334</v>
      </c>
      <c r="Q21" s="17">
        <f t="shared" si="7"/>
        <v>0.5112474437627812</v>
      </c>
    </row>
    <row r="22" spans="1:18" ht="12.75">
      <c r="A22" s="20" t="s">
        <v>34</v>
      </c>
      <c r="B22" s="28">
        <f>SUM(B23:B49)</f>
        <v>310</v>
      </c>
      <c r="C22" s="28">
        <f>SUM(C23:C49)</f>
        <v>204</v>
      </c>
      <c r="D22" s="12">
        <f>B22-C22</f>
        <v>106</v>
      </c>
      <c r="E22" s="19"/>
      <c r="F22" s="13">
        <f t="shared" si="1"/>
        <v>6.43420506434205</v>
      </c>
      <c r="G22" s="13">
        <f t="shared" si="2"/>
        <v>5.3125</v>
      </c>
      <c r="H22" s="13">
        <f t="shared" si="3"/>
        <v>10.838445807770961</v>
      </c>
      <c r="I22" s="18"/>
      <c r="J22" s="22" t="s">
        <v>35</v>
      </c>
      <c r="K22" s="50">
        <v>20</v>
      </c>
      <c r="L22" s="50">
        <v>30</v>
      </c>
      <c r="M22" s="46">
        <f t="shared" si="8"/>
        <v>-10</v>
      </c>
      <c r="N22" s="25"/>
      <c r="O22" s="17">
        <f t="shared" si="5"/>
        <v>0.41511000415110005</v>
      </c>
      <c r="P22" s="17">
        <f t="shared" si="6"/>
        <v>0.78125</v>
      </c>
      <c r="Q22" s="17">
        <f t="shared" si="7"/>
        <v>-1.0224948875255624</v>
      </c>
      <c r="R22" s="27"/>
    </row>
    <row r="23" spans="1:17" ht="12.75">
      <c r="A23" s="14" t="s">
        <v>37</v>
      </c>
      <c r="B23" s="50">
        <v>0</v>
      </c>
      <c r="C23" s="50">
        <v>1</v>
      </c>
      <c r="D23" s="19">
        <f>B23-C23</f>
        <v>-1</v>
      </c>
      <c r="E23" s="11"/>
      <c r="F23" s="17">
        <f t="shared" si="1"/>
        <v>0</v>
      </c>
      <c r="G23" s="17">
        <f t="shared" si="2"/>
        <v>0.026041666666666668</v>
      </c>
      <c r="H23" s="17">
        <f t="shared" si="3"/>
        <v>-0.10224948875255624</v>
      </c>
      <c r="I23" s="18"/>
      <c r="J23" s="22" t="s">
        <v>36</v>
      </c>
      <c r="K23" s="50">
        <v>68</v>
      </c>
      <c r="L23" s="50">
        <v>46</v>
      </c>
      <c r="M23" s="46">
        <f t="shared" si="8"/>
        <v>22</v>
      </c>
      <c r="N23" s="25"/>
      <c r="O23" s="17">
        <f t="shared" si="5"/>
        <v>1.41137401411374</v>
      </c>
      <c r="P23" s="17">
        <f t="shared" si="6"/>
        <v>1.1979166666666667</v>
      </c>
      <c r="Q23" s="17">
        <f t="shared" si="7"/>
        <v>2.2494887525562373</v>
      </c>
    </row>
    <row r="24" spans="1:17" ht="12.75">
      <c r="A24" s="14" t="s">
        <v>39</v>
      </c>
      <c r="B24" s="50">
        <v>27</v>
      </c>
      <c r="C24" s="50">
        <v>23</v>
      </c>
      <c r="D24" s="19">
        <f aca="true" t="shared" si="9" ref="D24:D49">B24-C24</f>
        <v>4</v>
      </c>
      <c r="E24" s="29"/>
      <c r="F24" s="17">
        <f t="shared" si="1"/>
        <v>0.5603985056039851</v>
      </c>
      <c r="G24" s="17">
        <f t="shared" si="2"/>
        <v>0.5989583333333334</v>
      </c>
      <c r="H24" s="17">
        <f t="shared" si="3"/>
        <v>0.40899795501022496</v>
      </c>
      <c r="I24" s="18"/>
      <c r="J24" s="22" t="s">
        <v>38</v>
      </c>
      <c r="K24" s="50">
        <v>5</v>
      </c>
      <c r="L24" s="50">
        <v>2</v>
      </c>
      <c r="M24" s="46">
        <f t="shared" si="8"/>
        <v>3</v>
      </c>
      <c r="N24" s="25"/>
      <c r="O24" s="17">
        <f t="shared" si="5"/>
        <v>0.10377750103777501</v>
      </c>
      <c r="P24" s="17">
        <f t="shared" si="6"/>
        <v>0.052083333333333336</v>
      </c>
      <c r="Q24" s="17">
        <f t="shared" si="7"/>
        <v>0.3067484662576687</v>
      </c>
    </row>
    <row r="25" spans="1:17" ht="12.75">
      <c r="A25" s="14" t="s">
        <v>152</v>
      </c>
      <c r="B25" s="50">
        <v>1</v>
      </c>
      <c r="C25" s="50">
        <v>0</v>
      </c>
      <c r="D25" s="19">
        <f t="shared" si="9"/>
        <v>1</v>
      </c>
      <c r="E25" s="29"/>
      <c r="F25" s="17">
        <f t="shared" si="1"/>
        <v>0.020755500207555</v>
      </c>
      <c r="G25" s="17">
        <f t="shared" si="2"/>
        <v>0</v>
      </c>
      <c r="H25" s="17">
        <f t="shared" si="3"/>
        <v>0.10224948875255624</v>
      </c>
      <c r="I25" s="18"/>
      <c r="J25" s="22" t="s">
        <v>40</v>
      </c>
      <c r="K25" s="50">
        <v>91</v>
      </c>
      <c r="L25" s="50">
        <v>73</v>
      </c>
      <c r="M25" s="46">
        <f t="shared" si="8"/>
        <v>18</v>
      </c>
      <c r="N25" s="25"/>
      <c r="O25" s="17">
        <f t="shared" si="5"/>
        <v>1.8887505188875051</v>
      </c>
      <c r="P25" s="17">
        <f t="shared" si="6"/>
        <v>1.9010416666666667</v>
      </c>
      <c r="Q25" s="17">
        <f t="shared" si="7"/>
        <v>1.8404907975460123</v>
      </c>
    </row>
    <row r="26" spans="1:17" ht="12.75">
      <c r="A26" s="22" t="s">
        <v>41</v>
      </c>
      <c r="B26" s="50">
        <v>8</v>
      </c>
      <c r="C26" s="50">
        <v>2</v>
      </c>
      <c r="D26" s="19">
        <f t="shared" si="9"/>
        <v>6</v>
      </c>
      <c r="E26" s="16"/>
      <c r="F26" s="17">
        <f t="shared" si="1"/>
        <v>0.16604400166044</v>
      </c>
      <c r="G26" s="17">
        <f t="shared" si="2"/>
        <v>0.052083333333333336</v>
      </c>
      <c r="H26" s="17">
        <f t="shared" si="3"/>
        <v>0.6134969325153374</v>
      </c>
      <c r="I26" s="18"/>
      <c r="J26" s="22" t="s">
        <v>42</v>
      </c>
      <c r="K26" s="50">
        <v>101</v>
      </c>
      <c r="L26" s="50">
        <v>64</v>
      </c>
      <c r="M26" s="46">
        <f t="shared" si="8"/>
        <v>37</v>
      </c>
      <c r="N26" s="25"/>
      <c r="O26" s="17">
        <f t="shared" si="5"/>
        <v>2.096305520963055</v>
      </c>
      <c r="P26" s="17">
        <f t="shared" si="6"/>
        <v>1.6666666666666667</v>
      </c>
      <c r="Q26" s="17">
        <f t="shared" si="7"/>
        <v>3.783231083844581</v>
      </c>
    </row>
    <row r="27" spans="1:17" ht="12.75">
      <c r="A27" s="22" t="s">
        <v>43</v>
      </c>
      <c r="B27" s="50">
        <v>0</v>
      </c>
      <c r="C27" s="50">
        <v>1</v>
      </c>
      <c r="D27" s="19">
        <f t="shared" si="9"/>
        <v>-1</v>
      </c>
      <c r="E27" s="25"/>
      <c r="F27" s="17">
        <f t="shared" si="1"/>
        <v>0</v>
      </c>
      <c r="G27" s="17">
        <f t="shared" si="2"/>
        <v>0.026041666666666668</v>
      </c>
      <c r="H27" s="17">
        <f t="shared" si="3"/>
        <v>-0.10224948875255624</v>
      </c>
      <c r="I27" s="18"/>
      <c r="J27" s="22" t="s">
        <v>44</v>
      </c>
      <c r="K27" s="50">
        <v>111</v>
      </c>
      <c r="L27" s="50">
        <v>79</v>
      </c>
      <c r="M27" s="46">
        <f t="shared" si="8"/>
        <v>32</v>
      </c>
      <c r="N27" s="29"/>
      <c r="O27" s="17">
        <f t="shared" si="5"/>
        <v>2.303860523038605</v>
      </c>
      <c r="P27" s="17">
        <f t="shared" si="6"/>
        <v>2.0572916666666665</v>
      </c>
      <c r="Q27" s="17">
        <f t="shared" si="7"/>
        <v>3.2719836400817996</v>
      </c>
    </row>
    <row r="28" spans="1:17" ht="12.75">
      <c r="A28" s="22" t="s">
        <v>45</v>
      </c>
      <c r="B28" s="50">
        <v>5</v>
      </c>
      <c r="C28" s="50">
        <v>4</v>
      </c>
      <c r="D28" s="19">
        <f t="shared" si="9"/>
        <v>1</v>
      </c>
      <c r="E28" s="25"/>
      <c r="F28" s="17">
        <f t="shared" si="1"/>
        <v>0.10377750103777501</v>
      </c>
      <c r="G28" s="17">
        <f t="shared" si="2"/>
        <v>0.10416666666666667</v>
      </c>
      <c r="H28" s="17">
        <f t="shared" si="3"/>
        <v>0.10224948875255624</v>
      </c>
      <c r="I28" s="18"/>
      <c r="J28" s="22" t="s">
        <v>46</v>
      </c>
      <c r="K28" s="50">
        <v>27</v>
      </c>
      <c r="L28" s="50">
        <v>31</v>
      </c>
      <c r="M28" s="46">
        <f t="shared" si="8"/>
        <v>-4</v>
      </c>
      <c r="N28" s="29"/>
      <c r="O28" s="17">
        <f t="shared" si="5"/>
        <v>0.5603985056039851</v>
      </c>
      <c r="P28" s="17">
        <f t="shared" si="6"/>
        <v>0.8072916666666666</v>
      </c>
      <c r="Q28" s="17">
        <f t="shared" si="7"/>
        <v>-0.40899795501022496</v>
      </c>
    </row>
    <row r="29" spans="1:17" ht="12.75">
      <c r="A29" s="31" t="s">
        <v>47</v>
      </c>
      <c r="B29" s="50">
        <v>53</v>
      </c>
      <c r="C29" s="50">
        <v>22</v>
      </c>
      <c r="D29" s="19">
        <f t="shared" si="9"/>
        <v>31</v>
      </c>
      <c r="E29" s="25"/>
      <c r="F29" s="17">
        <f t="shared" si="1"/>
        <v>1.1000415110004151</v>
      </c>
      <c r="G29" s="17">
        <f t="shared" si="2"/>
        <v>0.5729166666666666</v>
      </c>
      <c r="H29" s="17">
        <f t="shared" si="3"/>
        <v>3.1697341513292434</v>
      </c>
      <c r="I29" s="18"/>
      <c r="J29" s="22" t="s">
        <v>48</v>
      </c>
      <c r="K29" s="50">
        <v>258</v>
      </c>
      <c r="L29" s="50">
        <v>214</v>
      </c>
      <c r="M29" s="46">
        <f t="shared" si="8"/>
        <v>44</v>
      </c>
      <c r="N29" s="24"/>
      <c r="O29" s="17">
        <f t="shared" si="5"/>
        <v>5.354919053549191</v>
      </c>
      <c r="P29" s="17">
        <f t="shared" si="6"/>
        <v>5.572916666666667</v>
      </c>
      <c r="Q29" s="17">
        <f t="shared" si="7"/>
        <v>4.4989775051124745</v>
      </c>
    </row>
    <row r="30" spans="1:17" ht="12.75">
      <c r="A30" s="22" t="s">
        <v>49</v>
      </c>
      <c r="B30" s="50">
        <v>13</v>
      </c>
      <c r="C30" s="50">
        <v>5</v>
      </c>
      <c r="D30" s="19">
        <f t="shared" si="9"/>
        <v>8</v>
      </c>
      <c r="E30" s="25"/>
      <c r="F30" s="17">
        <f t="shared" si="1"/>
        <v>0.26982150269821503</v>
      </c>
      <c r="G30" s="17">
        <f t="shared" si="2"/>
        <v>0.13020833333333334</v>
      </c>
      <c r="H30" s="17">
        <f t="shared" si="3"/>
        <v>0.8179959100204499</v>
      </c>
      <c r="I30" s="18"/>
      <c r="J30" s="22" t="s">
        <v>50</v>
      </c>
      <c r="K30" s="50">
        <v>49</v>
      </c>
      <c r="L30" s="50">
        <v>23</v>
      </c>
      <c r="M30" s="46">
        <f t="shared" si="8"/>
        <v>26</v>
      </c>
      <c r="N30" s="29"/>
      <c r="O30" s="17">
        <f t="shared" si="5"/>
        <v>1.017019510170195</v>
      </c>
      <c r="P30" s="17">
        <f t="shared" si="6"/>
        <v>0.5989583333333334</v>
      </c>
      <c r="Q30" s="17">
        <f t="shared" si="7"/>
        <v>2.658486707566462</v>
      </c>
    </row>
    <row r="31" spans="1:17" ht="12.75">
      <c r="A31" s="22" t="s">
        <v>51</v>
      </c>
      <c r="B31" s="50">
        <v>13</v>
      </c>
      <c r="C31" s="50">
        <v>19</v>
      </c>
      <c r="D31" s="19">
        <f t="shared" si="9"/>
        <v>-6</v>
      </c>
      <c r="F31" s="17">
        <f t="shared" si="1"/>
        <v>0.26982150269821503</v>
      </c>
      <c r="G31" s="17">
        <f t="shared" si="2"/>
        <v>0.4947916666666667</v>
      </c>
      <c r="H31" s="17">
        <f t="shared" si="3"/>
        <v>-0.6134969325153374</v>
      </c>
      <c r="I31" s="18"/>
      <c r="J31" s="22" t="s">
        <v>52</v>
      </c>
      <c r="K31" s="50">
        <v>70</v>
      </c>
      <c r="L31" s="50">
        <v>83</v>
      </c>
      <c r="M31" s="46">
        <f t="shared" si="8"/>
        <v>-13</v>
      </c>
      <c r="N31" s="23"/>
      <c r="O31" s="17">
        <f t="shared" si="5"/>
        <v>1.45288501452885</v>
      </c>
      <c r="P31" s="17">
        <f t="shared" si="6"/>
        <v>2.1614583333333335</v>
      </c>
      <c r="Q31" s="17">
        <f t="shared" si="7"/>
        <v>-1.329243353783231</v>
      </c>
    </row>
    <row r="32" spans="1:17" ht="12.75">
      <c r="A32" s="22" t="s">
        <v>53</v>
      </c>
      <c r="B32" s="50">
        <v>12</v>
      </c>
      <c r="C32" s="50">
        <v>7</v>
      </c>
      <c r="D32" s="19">
        <f t="shared" si="9"/>
        <v>5</v>
      </c>
      <c r="E32" s="21"/>
      <c r="F32" s="17">
        <f t="shared" si="1"/>
        <v>0.24906600249066002</v>
      </c>
      <c r="G32" s="17">
        <f t="shared" si="2"/>
        <v>0.18229166666666666</v>
      </c>
      <c r="H32" s="17">
        <f t="shared" si="3"/>
        <v>0.5112474437627812</v>
      </c>
      <c r="I32" s="18"/>
      <c r="J32" s="22" t="s">
        <v>54</v>
      </c>
      <c r="K32" s="50">
        <v>578</v>
      </c>
      <c r="L32" s="50">
        <v>473</v>
      </c>
      <c r="M32" s="46">
        <f t="shared" si="8"/>
        <v>105</v>
      </c>
      <c r="N32" s="29"/>
      <c r="O32" s="17">
        <f t="shared" si="5"/>
        <v>11.99667911996679</v>
      </c>
      <c r="P32" s="17">
        <f t="shared" si="6"/>
        <v>12.317708333333334</v>
      </c>
      <c r="Q32" s="17">
        <f t="shared" si="7"/>
        <v>10.736196319018404</v>
      </c>
    </row>
    <row r="33" spans="1:17" ht="12.75">
      <c r="A33" s="22" t="s">
        <v>55</v>
      </c>
      <c r="B33" s="50">
        <v>16</v>
      </c>
      <c r="C33" s="50">
        <v>11</v>
      </c>
      <c r="D33" s="19">
        <f t="shared" si="9"/>
        <v>5</v>
      </c>
      <c r="E33" s="29"/>
      <c r="F33" s="17">
        <f t="shared" si="1"/>
        <v>0.33208800332088</v>
      </c>
      <c r="G33" s="17">
        <f t="shared" si="2"/>
        <v>0.2864583333333333</v>
      </c>
      <c r="H33" s="17">
        <f t="shared" si="3"/>
        <v>0.5112474437627812</v>
      </c>
      <c r="I33" s="18"/>
      <c r="J33" s="22" t="s">
        <v>56</v>
      </c>
      <c r="K33" s="50">
        <v>9</v>
      </c>
      <c r="L33" s="50">
        <v>2</v>
      </c>
      <c r="M33" s="46">
        <f t="shared" si="8"/>
        <v>7</v>
      </c>
      <c r="N33" s="29"/>
      <c r="O33" s="17">
        <f t="shared" si="5"/>
        <v>0.18679950186799502</v>
      </c>
      <c r="P33" s="17">
        <f t="shared" si="6"/>
        <v>0.052083333333333336</v>
      </c>
      <c r="Q33" s="17">
        <f t="shared" si="7"/>
        <v>0.7157464212678937</v>
      </c>
    </row>
    <row r="34" spans="1:17" ht="12.75">
      <c r="A34" s="22" t="s">
        <v>57</v>
      </c>
      <c r="B34" s="50">
        <v>10</v>
      </c>
      <c r="C34" s="50">
        <v>11</v>
      </c>
      <c r="D34" s="19">
        <f t="shared" si="9"/>
        <v>-1</v>
      </c>
      <c r="E34" s="16"/>
      <c r="F34" s="17">
        <f t="shared" si="1"/>
        <v>0.20755500207555003</v>
      </c>
      <c r="G34" s="17">
        <f t="shared" si="2"/>
        <v>0.2864583333333333</v>
      </c>
      <c r="H34" s="17">
        <f t="shared" si="3"/>
        <v>-0.10224948875255624</v>
      </c>
      <c r="I34" s="18"/>
      <c r="J34" s="22" t="s">
        <v>58</v>
      </c>
      <c r="K34" s="50">
        <v>20</v>
      </c>
      <c r="L34" s="50">
        <v>25</v>
      </c>
      <c r="M34" s="46">
        <f t="shared" si="8"/>
        <v>-5</v>
      </c>
      <c r="N34" s="29"/>
      <c r="O34" s="17">
        <f t="shared" si="5"/>
        <v>0.41511000415110005</v>
      </c>
      <c r="P34" s="17">
        <f t="shared" si="6"/>
        <v>0.6510416666666666</v>
      </c>
      <c r="Q34" s="17">
        <f t="shared" si="7"/>
        <v>-0.5112474437627812</v>
      </c>
    </row>
    <row r="35" spans="1:17" ht="12.75">
      <c r="A35" s="31" t="s">
        <v>59</v>
      </c>
      <c r="B35" s="50">
        <v>19</v>
      </c>
      <c r="C35" s="50">
        <v>5</v>
      </c>
      <c r="D35" s="19">
        <f t="shared" si="9"/>
        <v>14</v>
      </c>
      <c r="E35" s="29"/>
      <c r="F35" s="17">
        <f t="shared" si="1"/>
        <v>0.39435450394354504</v>
      </c>
      <c r="G35" s="17">
        <f t="shared" si="2"/>
        <v>0.13020833333333334</v>
      </c>
      <c r="H35" s="17">
        <f t="shared" si="3"/>
        <v>1.4314928425357873</v>
      </c>
      <c r="I35" s="18"/>
      <c r="J35" s="22" t="s">
        <v>60</v>
      </c>
      <c r="K35" s="50">
        <v>10</v>
      </c>
      <c r="L35" s="50">
        <v>19</v>
      </c>
      <c r="M35" s="46">
        <f t="shared" si="8"/>
        <v>-9</v>
      </c>
      <c r="N35" s="29"/>
      <c r="O35" s="17">
        <f t="shared" si="5"/>
        <v>0.20755500207555003</v>
      </c>
      <c r="P35" s="17">
        <f t="shared" si="6"/>
        <v>0.4947916666666667</v>
      </c>
      <c r="Q35" s="17">
        <f t="shared" si="7"/>
        <v>-0.9202453987730062</v>
      </c>
    </row>
    <row r="36" spans="1:17" ht="12.75">
      <c r="A36" s="22" t="s">
        <v>61</v>
      </c>
      <c r="B36" s="50">
        <v>3</v>
      </c>
      <c r="C36" s="50">
        <v>5</v>
      </c>
      <c r="D36" s="19">
        <f t="shared" si="9"/>
        <v>-2</v>
      </c>
      <c r="E36" s="24"/>
      <c r="F36" s="17">
        <f t="shared" si="1"/>
        <v>0.062266500622665005</v>
      </c>
      <c r="G36" s="17">
        <f t="shared" si="2"/>
        <v>0.13020833333333334</v>
      </c>
      <c r="H36" s="17">
        <f t="shared" si="3"/>
        <v>-0.20449897750511248</v>
      </c>
      <c r="I36" s="18"/>
      <c r="J36" s="20" t="s">
        <v>62</v>
      </c>
      <c r="K36" s="10">
        <f>SUM(K37:K74)</f>
        <v>310</v>
      </c>
      <c r="L36" s="10">
        <f>SUM(L37:L74)</f>
        <v>285</v>
      </c>
      <c r="M36" s="47">
        <f>K36-L36</f>
        <v>25</v>
      </c>
      <c r="N36" s="29"/>
      <c r="O36" s="13">
        <f t="shared" si="5"/>
        <v>6.43420506434205</v>
      </c>
      <c r="P36" s="13">
        <f t="shared" si="6"/>
        <v>7.421875</v>
      </c>
      <c r="Q36" s="13">
        <f t="shared" si="7"/>
        <v>2.556237218813906</v>
      </c>
    </row>
    <row r="37" spans="1:17" ht="12.75">
      <c r="A37" s="22" t="s">
        <v>63</v>
      </c>
      <c r="B37" s="50">
        <v>0</v>
      </c>
      <c r="C37" s="50">
        <v>2</v>
      </c>
      <c r="D37" s="19">
        <f t="shared" si="9"/>
        <v>-2</v>
      </c>
      <c r="E37" s="29"/>
      <c r="F37" s="17">
        <f t="shared" si="1"/>
        <v>0</v>
      </c>
      <c r="G37" s="17">
        <f t="shared" si="2"/>
        <v>0.052083333333333336</v>
      </c>
      <c r="H37" s="17">
        <f t="shared" si="3"/>
        <v>-0.20449897750511248</v>
      </c>
      <c r="I37" s="18"/>
      <c r="J37" s="39" t="s">
        <v>158</v>
      </c>
      <c r="K37" s="50">
        <v>0</v>
      </c>
      <c r="L37" s="50">
        <v>2</v>
      </c>
      <c r="M37" s="46">
        <f>K37-L37</f>
        <v>-2</v>
      </c>
      <c r="N37" s="12"/>
      <c r="O37" s="17">
        <f t="shared" si="5"/>
        <v>0</v>
      </c>
      <c r="P37" s="17">
        <f t="shared" si="6"/>
        <v>0.052083333333333336</v>
      </c>
      <c r="Q37" s="17">
        <f t="shared" si="7"/>
        <v>-0.20449897750511248</v>
      </c>
    </row>
    <row r="38" spans="1:18" ht="12.75">
      <c r="A38" s="31" t="s">
        <v>141</v>
      </c>
      <c r="B38" s="50">
        <v>39</v>
      </c>
      <c r="C38" s="50">
        <v>16</v>
      </c>
      <c r="D38" s="19">
        <f>B38-C38</f>
        <v>23</v>
      </c>
      <c r="E38" s="29"/>
      <c r="F38" s="17">
        <f t="shared" si="1"/>
        <v>0.8094645080946451</v>
      </c>
      <c r="G38" s="17">
        <f t="shared" si="2"/>
        <v>0.4166666666666667</v>
      </c>
      <c r="H38" s="17">
        <f t="shared" si="3"/>
        <v>2.3517382413087935</v>
      </c>
      <c r="I38" s="18"/>
      <c r="J38" s="14" t="s">
        <v>142</v>
      </c>
      <c r="K38" s="50">
        <v>3</v>
      </c>
      <c r="L38" s="50">
        <v>8</v>
      </c>
      <c r="M38" s="46">
        <f aca="true" t="shared" si="10" ref="M38:M71">K37-L37</f>
        <v>-2</v>
      </c>
      <c r="N38" s="32"/>
      <c r="O38" s="17">
        <f t="shared" si="5"/>
        <v>0.062266500622665005</v>
      </c>
      <c r="P38" s="17">
        <f t="shared" si="6"/>
        <v>0.20833333333333334</v>
      </c>
      <c r="Q38" s="17">
        <f t="shared" si="7"/>
        <v>-0.20449897750511248</v>
      </c>
      <c r="R38" s="49"/>
    </row>
    <row r="39" spans="1:18" ht="12.75">
      <c r="A39" s="22" t="s">
        <v>65</v>
      </c>
      <c r="B39" s="50">
        <v>10</v>
      </c>
      <c r="C39" s="50">
        <v>7</v>
      </c>
      <c r="D39" s="19">
        <f t="shared" si="9"/>
        <v>3</v>
      </c>
      <c r="E39" s="21"/>
      <c r="F39" s="17">
        <f t="shared" si="1"/>
        <v>0.20755500207555003</v>
      </c>
      <c r="G39" s="17">
        <f t="shared" si="2"/>
        <v>0.18229166666666666</v>
      </c>
      <c r="H39" s="17">
        <f t="shared" si="3"/>
        <v>0.3067484662576687</v>
      </c>
      <c r="I39" s="18"/>
      <c r="J39" s="14" t="s">
        <v>64</v>
      </c>
      <c r="K39" s="50">
        <v>7</v>
      </c>
      <c r="L39" s="50">
        <v>7</v>
      </c>
      <c r="M39" s="46">
        <f t="shared" si="10"/>
        <v>-5</v>
      </c>
      <c r="N39" s="32"/>
      <c r="O39" s="17">
        <f t="shared" si="5"/>
        <v>0.14528850145288502</v>
      </c>
      <c r="P39" s="17">
        <f t="shared" si="6"/>
        <v>0.18229166666666666</v>
      </c>
      <c r="Q39" s="17">
        <f t="shared" si="7"/>
        <v>-0.5112474437627812</v>
      </c>
      <c r="R39" s="49"/>
    </row>
    <row r="40" spans="1:18" ht="12.75">
      <c r="A40" s="22" t="s">
        <v>67</v>
      </c>
      <c r="B40" s="50">
        <v>15</v>
      </c>
      <c r="C40" s="50">
        <v>17</v>
      </c>
      <c r="D40" s="19">
        <f t="shared" si="9"/>
        <v>-2</v>
      </c>
      <c r="E40" s="29"/>
      <c r="F40" s="17">
        <f t="shared" si="1"/>
        <v>0.31133250311332505</v>
      </c>
      <c r="G40" s="17">
        <f t="shared" si="2"/>
        <v>0.4427083333333333</v>
      </c>
      <c r="H40" s="17">
        <f t="shared" si="3"/>
        <v>-0.20449897750511248</v>
      </c>
      <c r="I40" s="18"/>
      <c r="J40" s="14" t="s">
        <v>66</v>
      </c>
      <c r="K40" s="50">
        <v>14</v>
      </c>
      <c r="L40" s="50">
        <v>18</v>
      </c>
      <c r="M40" s="46">
        <f t="shared" si="10"/>
        <v>0</v>
      </c>
      <c r="N40" s="32"/>
      <c r="O40" s="17">
        <f t="shared" si="5"/>
        <v>0.29057700290577004</v>
      </c>
      <c r="P40" s="17">
        <f t="shared" si="6"/>
        <v>0.46875</v>
      </c>
      <c r="Q40" s="17">
        <f t="shared" si="7"/>
        <v>0</v>
      </c>
      <c r="R40" s="49"/>
    </row>
    <row r="41" spans="1:18" ht="12.75">
      <c r="A41" s="22" t="s">
        <v>69</v>
      </c>
      <c r="B41" s="50">
        <v>2</v>
      </c>
      <c r="C41" s="50">
        <v>1</v>
      </c>
      <c r="D41" s="19">
        <f t="shared" si="9"/>
        <v>1</v>
      </c>
      <c r="E41" s="29"/>
      <c r="F41" s="17">
        <f t="shared" si="1"/>
        <v>0.04151100041511</v>
      </c>
      <c r="G41" s="17">
        <f t="shared" si="2"/>
        <v>0.026041666666666668</v>
      </c>
      <c r="H41" s="17">
        <f t="shared" si="3"/>
        <v>0.10224948875255624</v>
      </c>
      <c r="I41" s="18"/>
      <c r="J41" s="14" t="s">
        <v>157</v>
      </c>
      <c r="K41" s="50">
        <v>0</v>
      </c>
      <c r="L41" s="50">
        <v>1</v>
      </c>
      <c r="M41" s="46">
        <f t="shared" si="10"/>
        <v>-4</v>
      </c>
      <c r="N41" s="32"/>
      <c r="O41" s="17">
        <f t="shared" si="5"/>
        <v>0</v>
      </c>
      <c r="P41" s="17">
        <f t="shared" si="6"/>
        <v>0.026041666666666668</v>
      </c>
      <c r="Q41" s="17">
        <f t="shared" si="7"/>
        <v>-0.40899795501022496</v>
      </c>
      <c r="R41" s="49"/>
    </row>
    <row r="42" spans="1:18" ht="12.75">
      <c r="A42" s="22" t="s">
        <v>71</v>
      </c>
      <c r="B42" s="50">
        <v>15</v>
      </c>
      <c r="C42" s="50">
        <v>13</v>
      </c>
      <c r="D42" s="19">
        <f t="shared" si="9"/>
        <v>2</v>
      </c>
      <c r="E42" s="24"/>
      <c r="F42" s="17">
        <f t="shared" si="1"/>
        <v>0.31133250311332505</v>
      </c>
      <c r="G42" s="17">
        <f t="shared" si="2"/>
        <v>0.3385416666666667</v>
      </c>
      <c r="H42" s="17">
        <f t="shared" si="3"/>
        <v>0.20449897750511248</v>
      </c>
      <c r="I42" s="18"/>
      <c r="J42" s="14" t="s">
        <v>68</v>
      </c>
      <c r="K42" s="50">
        <v>7</v>
      </c>
      <c r="L42" s="50">
        <v>12</v>
      </c>
      <c r="M42" s="46">
        <f t="shared" si="10"/>
        <v>-1</v>
      </c>
      <c r="N42" s="19"/>
      <c r="O42" s="17">
        <f t="shared" si="5"/>
        <v>0.14528850145288502</v>
      </c>
      <c r="P42" s="17">
        <f t="shared" si="6"/>
        <v>0.3125</v>
      </c>
      <c r="Q42" s="17">
        <f t="shared" si="7"/>
        <v>-0.10224948875255624</v>
      </c>
      <c r="R42" s="49"/>
    </row>
    <row r="43" spans="1:18" ht="12.75">
      <c r="A43" s="22" t="s">
        <v>73</v>
      </c>
      <c r="B43" s="50">
        <v>15</v>
      </c>
      <c r="C43" s="50">
        <v>4</v>
      </c>
      <c r="D43" s="19">
        <f t="shared" si="9"/>
        <v>11</v>
      </c>
      <c r="E43" s="22"/>
      <c r="F43" s="17">
        <f t="shared" si="1"/>
        <v>0.31133250311332505</v>
      </c>
      <c r="G43" s="17">
        <f t="shared" si="2"/>
        <v>0.10416666666666667</v>
      </c>
      <c r="H43" s="17">
        <f t="shared" si="3"/>
        <v>1.1247443762781186</v>
      </c>
      <c r="I43" s="18"/>
      <c r="J43" s="14" t="s">
        <v>140</v>
      </c>
      <c r="K43" s="50">
        <v>0</v>
      </c>
      <c r="L43" s="50">
        <v>1</v>
      </c>
      <c r="M43" s="46">
        <f t="shared" si="10"/>
        <v>-5</v>
      </c>
      <c r="N43" s="29"/>
      <c r="O43" s="17">
        <f t="shared" si="5"/>
        <v>0</v>
      </c>
      <c r="P43" s="17">
        <f t="shared" si="6"/>
        <v>0.026041666666666668</v>
      </c>
      <c r="Q43" s="17">
        <f t="shared" si="7"/>
        <v>-0.5112474437627812</v>
      </c>
      <c r="R43" s="49"/>
    </row>
    <row r="44" spans="1:18" ht="12.75">
      <c r="A44" s="22" t="s">
        <v>75</v>
      </c>
      <c r="B44" s="50">
        <v>2</v>
      </c>
      <c r="C44" s="50">
        <v>1</v>
      </c>
      <c r="D44" s="19">
        <f t="shared" si="9"/>
        <v>1</v>
      </c>
      <c r="E44" s="22"/>
      <c r="F44" s="17">
        <f t="shared" si="1"/>
        <v>0.04151100041511</v>
      </c>
      <c r="G44" s="17">
        <f t="shared" si="2"/>
        <v>0.026041666666666668</v>
      </c>
      <c r="H44" s="17">
        <f t="shared" si="3"/>
        <v>0.10224948875255624</v>
      </c>
      <c r="I44" s="18"/>
      <c r="J44" s="14" t="s">
        <v>70</v>
      </c>
      <c r="K44" s="50">
        <v>11</v>
      </c>
      <c r="L44" s="50">
        <v>5</v>
      </c>
      <c r="M44" s="46">
        <f t="shared" si="10"/>
        <v>-1</v>
      </c>
      <c r="N44" s="29"/>
      <c r="O44" s="17">
        <f t="shared" si="5"/>
        <v>0.228310502283105</v>
      </c>
      <c r="P44" s="17">
        <f t="shared" si="6"/>
        <v>0.13020833333333334</v>
      </c>
      <c r="Q44" s="17">
        <f t="shared" si="7"/>
        <v>-0.10224948875255624</v>
      </c>
      <c r="R44" s="49"/>
    </row>
    <row r="45" spans="1:18" ht="12.75">
      <c r="A45" s="22" t="s">
        <v>76</v>
      </c>
      <c r="B45" s="50">
        <v>10</v>
      </c>
      <c r="C45" s="50">
        <v>8</v>
      </c>
      <c r="D45" s="19">
        <f t="shared" si="9"/>
        <v>2</v>
      </c>
      <c r="E45" s="22"/>
      <c r="F45" s="17">
        <f t="shared" si="1"/>
        <v>0.20755500207555003</v>
      </c>
      <c r="G45" s="17">
        <f t="shared" si="2"/>
        <v>0.20833333333333334</v>
      </c>
      <c r="H45" s="17">
        <f t="shared" si="3"/>
        <v>0.20449897750511248</v>
      </c>
      <c r="I45" s="18"/>
      <c r="J45" s="14" t="s">
        <v>72</v>
      </c>
      <c r="K45" s="50">
        <v>2</v>
      </c>
      <c r="L45" s="50">
        <v>5</v>
      </c>
      <c r="M45" s="46">
        <f t="shared" si="10"/>
        <v>6</v>
      </c>
      <c r="N45" s="29"/>
      <c r="O45" s="17">
        <f t="shared" si="5"/>
        <v>0.04151100041511</v>
      </c>
      <c r="P45" s="17">
        <f t="shared" si="6"/>
        <v>0.13020833333333334</v>
      </c>
      <c r="Q45" s="17">
        <f t="shared" si="7"/>
        <v>0.6134969325153374</v>
      </c>
      <c r="R45" s="49"/>
    </row>
    <row r="46" spans="1:18" ht="12.75">
      <c r="A46" s="22" t="s">
        <v>77</v>
      </c>
      <c r="B46" s="50">
        <v>0</v>
      </c>
      <c r="C46" s="50">
        <v>1</v>
      </c>
      <c r="D46" s="19">
        <f t="shared" si="9"/>
        <v>-1</v>
      </c>
      <c r="E46" s="22"/>
      <c r="F46" s="17">
        <f t="shared" si="1"/>
        <v>0</v>
      </c>
      <c r="G46" s="17">
        <f t="shared" si="2"/>
        <v>0.026041666666666668</v>
      </c>
      <c r="H46" s="17">
        <f t="shared" si="3"/>
        <v>-0.10224948875255624</v>
      </c>
      <c r="I46" s="18"/>
      <c r="J46" s="14" t="s">
        <v>74</v>
      </c>
      <c r="K46" s="50">
        <v>8</v>
      </c>
      <c r="L46" s="50">
        <v>15</v>
      </c>
      <c r="M46" s="46">
        <f t="shared" si="10"/>
        <v>-3</v>
      </c>
      <c r="N46" s="29"/>
      <c r="O46" s="17">
        <f t="shared" si="5"/>
        <v>0.16604400166044</v>
      </c>
      <c r="P46" s="17">
        <f t="shared" si="6"/>
        <v>0.390625</v>
      </c>
      <c r="Q46" s="17">
        <f t="shared" si="7"/>
        <v>-0.3067484662576687</v>
      </c>
      <c r="R46" s="49"/>
    </row>
    <row r="47" spans="1:18" ht="12.75">
      <c r="A47" s="22" t="s">
        <v>79</v>
      </c>
      <c r="B47" s="50">
        <v>1</v>
      </c>
      <c r="C47" s="50">
        <v>0</v>
      </c>
      <c r="D47" s="19">
        <f t="shared" si="9"/>
        <v>1</v>
      </c>
      <c r="E47" s="22"/>
      <c r="F47" s="17">
        <f t="shared" si="1"/>
        <v>0.020755500207555</v>
      </c>
      <c r="G47" s="17">
        <f t="shared" si="2"/>
        <v>0</v>
      </c>
      <c r="H47" s="17">
        <f t="shared" si="3"/>
        <v>0.10224948875255624</v>
      </c>
      <c r="I47" s="18"/>
      <c r="J47" s="14" t="s">
        <v>156</v>
      </c>
      <c r="K47" s="50">
        <v>2</v>
      </c>
      <c r="L47" s="50">
        <v>1</v>
      </c>
      <c r="M47" s="46">
        <f t="shared" si="10"/>
        <v>-7</v>
      </c>
      <c r="N47" s="29"/>
      <c r="O47" s="17">
        <f t="shared" si="5"/>
        <v>0.04151100041511</v>
      </c>
      <c r="P47" s="17">
        <f t="shared" si="6"/>
        <v>0.026041666666666668</v>
      </c>
      <c r="Q47" s="17">
        <f t="shared" si="7"/>
        <v>-0.7157464212678937</v>
      </c>
      <c r="R47" s="49"/>
    </row>
    <row r="48" spans="1:18" ht="12.75">
      <c r="A48" s="22" t="s">
        <v>81</v>
      </c>
      <c r="B48" s="50">
        <v>6</v>
      </c>
      <c r="C48" s="50">
        <v>6</v>
      </c>
      <c r="D48" s="19">
        <f t="shared" si="9"/>
        <v>0</v>
      </c>
      <c r="E48" s="22"/>
      <c r="F48" s="17">
        <f t="shared" si="1"/>
        <v>0.12453300124533001</v>
      </c>
      <c r="G48" s="17">
        <f t="shared" si="2"/>
        <v>0.15625</v>
      </c>
      <c r="H48" s="17">
        <f t="shared" si="3"/>
        <v>0</v>
      </c>
      <c r="I48" s="18"/>
      <c r="J48" s="14" t="s">
        <v>144</v>
      </c>
      <c r="K48" s="50">
        <v>12</v>
      </c>
      <c r="L48" s="50">
        <v>11</v>
      </c>
      <c r="M48" s="46">
        <f t="shared" si="10"/>
        <v>1</v>
      </c>
      <c r="N48" s="29"/>
      <c r="O48" s="17">
        <f t="shared" si="5"/>
        <v>0.24906600249066002</v>
      </c>
      <c r="P48" s="17">
        <f t="shared" si="6"/>
        <v>0.2864583333333333</v>
      </c>
      <c r="Q48" s="17">
        <f t="shared" si="7"/>
        <v>0.10224948875255624</v>
      </c>
      <c r="R48" s="49"/>
    </row>
    <row r="49" spans="1:18" ht="12.75">
      <c r="A49" s="22" t="s">
        <v>83</v>
      </c>
      <c r="B49" s="50">
        <v>15</v>
      </c>
      <c r="C49" s="50">
        <v>12</v>
      </c>
      <c r="D49" s="19">
        <f t="shared" si="9"/>
        <v>3</v>
      </c>
      <c r="E49" s="22"/>
      <c r="F49" s="17">
        <f t="shared" si="1"/>
        <v>0.31133250311332505</v>
      </c>
      <c r="G49" s="17">
        <f t="shared" si="2"/>
        <v>0.3125</v>
      </c>
      <c r="H49" s="17">
        <f t="shared" si="3"/>
        <v>0.3067484662576687</v>
      </c>
      <c r="I49" s="18"/>
      <c r="J49" s="14" t="s">
        <v>78</v>
      </c>
      <c r="K49" s="50">
        <v>4</v>
      </c>
      <c r="L49" s="50">
        <v>5</v>
      </c>
      <c r="M49" s="46">
        <f t="shared" si="10"/>
        <v>1</v>
      </c>
      <c r="N49" s="29"/>
      <c r="O49" s="17">
        <f t="shared" si="5"/>
        <v>0.08302200083022</v>
      </c>
      <c r="P49" s="17">
        <f t="shared" si="6"/>
        <v>0.13020833333333334</v>
      </c>
      <c r="Q49" s="17">
        <f t="shared" si="7"/>
        <v>0.10224948875255624</v>
      </c>
      <c r="R49" s="49"/>
    </row>
    <row r="50" spans="1:18" ht="12.75">
      <c r="A50" s="33" t="s">
        <v>85</v>
      </c>
      <c r="B50" s="10">
        <f>SUM(B51:B55)</f>
        <v>1444</v>
      </c>
      <c r="C50" s="10">
        <f>SUM(C51:C55)</f>
        <v>974</v>
      </c>
      <c r="D50" s="11">
        <f>B50-C50</f>
        <v>470</v>
      </c>
      <c r="E50" s="22"/>
      <c r="F50" s="13">
        <f t="shared" si="1"/>
        <v>29.970942299709424</v>
      </c>
      <c r="G50" s="13">
        <f t="shared" si="2"/>
        <v>25.364583333333332</v>
      </c>
      <c r="H50" s="13">
        <f t="shared" si="3"/>
        <v>48.057259713701434</v>
      </c>
      <c r="I50" s="18"/>
      <c r="J50" s="14" t="s">
        <v>80</v>
      </c>
      <c r="K50" s="50">
        <v>2</v>
      </c>
      <c r="L50" s="50">
        <v>0</v>
      </c>
      <c r="M50" s="46">
        <f t="shared" si="10"/>
        <v>-1</v>
      </c>
      <c r="N50" s="29"/>
      <c r="O50" s="17">
        <f t="shared" si="5"/>
        <v>0.04151100041511</v>
      </c>
      <c r="P50" s="17">
        <f t="shared" si="6"/>
        <v>0</v>
      </c>
      <c r="Q50" s="17">
        <f t="shared" si="7"/>
        <v>-0.10224948875255624</v>
      </c>
      <c r="R50" s="49"/>
    </row>
    <row r="51" spans="1:18" ht="12.75">
      <c r="A51" s="22" t="s">
        <v>87</v>
      </c>
      <c r="B51" s="50">
        <v>148</v>
      </c>
      <c r="C51" s="50">
        <v>70</v>
      </c>
      <c r="D51" s="16">
        <f>B51-C51</f>
        <v>78</v>
      </c>
      <c r="E51" s="22"/>
      <c r="F51" s="17">
        <f t="shared" si="1"/>
        <v>3.0718140307181403</v>
      </c>
      <c r="G51" s="17">
        <f t="shared" si="2"/>
        <v>1.8229166666666667</v>
      </c>
      <c r="H51" s="17">
        <f t="shared" si="3"/>
        <v>7.975460122699387</v>
      </c>
      <c r="I51" s="18"/>
      <c r="J51" s="14" t="s">
        <v>82</v>
      </c>
      <c r="K51" s="50">
        <v>56</v>
      </c>
      <c r="L51" s="50">
        <v>41</v>
      </c>
      <c r="M51" s="46">
        <f t="shared" si="10"/>
        <v>2</v>
      </c>
      <c r="N51" s="29"/>
      <c r="O51" s="17">
        <f t="shared" si="5"/>
        <v>1.1623080116230802</v>
      </c>
      <c r="P51" s="17">
        <f t="shared" si="6"/>
        <v>1.0677083333333333</v>
      </c>
      <c r="Q51" s="17">
        <f t="shared" si="7"/>
        <v>0.20449897750511248</v>
      </c>
      <c r="R51" s="49"/>
    </row>
    <row r="52" spans="1:18" ht="12.75">
      <c r="A52" s="22" t="s">
        <v>89</v>
      </c>
      <c r="B52" s="50">
        <v>984</v>
      </c>
      <c r="C52" s="50">
        <v>684</v>
      </c>
      <c r="D52" s="16">
        <f aca="true" t="shared" si="11" ref="D52:D62">B52-C52</f>
        <v>300</v>
      </c>
      <c r="E52" s="33"/>
      <c r="F52" s="17">
        <f t="shared" si="1"/>
        <v>20.423412204234122</v>
      </c>
      <c r="G52" s="17">
        <f t="shared" si="2"/>
        <v>17.8125</v>
      </c>
      <c r="H52" s="17">
        <f t="shared" si="3"/>
        <v>30.67484662576687</v>
      </c>
      <c r="I52" s="18"/>
      <c r="J52" s="14" t="s">
        <v>145</v>
      </c>
      <c r="K52" s="50">
        <v>2</v>
      </c>
      <c r="L52" s="50">
        <v>3</v>
      </c>
      <c r="M52" s="46">
        <f t="shared" si="10"/>
        <v>15</v>
      </c>
      <c r="N52" s="29"/>
      <c r="O52" s="17">
        <f t="shared" si="5"/>
        <v>0.04151100041511</v>
      </c>
      <c r="P52" s="17">
        <f t="shared" si="6"/>
        <v>0.078125</v>
      </c>
      <c r="Q52" s="17">
        <f t="shared" si="7"/>
        <v>1.5337423312883436</v>
      </c>
      <c r="R52" s="49"/>
    </row>
    <row r="53" spans="1:18" ht="12.75">
      <c r="A53" s="22" t="s">
        <v>143</v>
      </c>
      <c r="B53" s="50">
        <v>154</v>
      </c>
      <c r="C53" s="50">
        <v>118</v>
      </c>
      <c r="D53" s="16">
        <f t="shared" si="11"/>
        <v>36</v>
      </c>
      <c r="E53" s="22"/>
      <c r="F53" s="17">
        <f t="shared" si="1"/>
        <v>3.1963470319634704</v>
      </c>
      <c r="G53" s="17">
        <f t="shared" si="2"/>
        <v>3.0729166666666665</v>
      </c>
      <c r="H53" s="17">
        <f t="shared" si="3"/>
        <v>3.6809815950920246</v>
      </c>
      <c r="I53" s="18"/>
      <c r="J53" s="14" t="s">
        <v>84</v>
      </c>
      <c r="K53" s="50">
        <v>17</v>
      </c>
      <c r="L53" s="50">
        <v>10</v>
      </c>
      <c r="M53" s="46">
        <f t="shared" si="10"/>
        <v>-1</v>
      </c>
      <c r="N53" s="29"/>
      <c r="O53" s="17">
        <f t="shared" si="5"/>
        <v>0.352843503528435</v>
      </c>
      <c r="P53" s="17">
        <f t="shared" si="6"/>
        <v>0.2604166666666667</v>
      </c>
      <c r="Q53" s="17">
        <f t="shared" si="7"/>
        <v>-0.10224948875255624</v>
      </c>
      <c r="R53" s="49"/>
    </row>
    <row r="54" spans="1:18" ht="12.75">
      <c r="A54" s="22" t="s">
        <v>92</v>
      </c>
      <c r="B54" s="50">
        <v>36</v>
      </c>
      <c r="C54" s="50">
        <v>16</v>
      </c>
      <c r="D54" s="16">
        <f t="shared" si="11"/>
        <v>20</v>
      </c>
      <c r="E54" s="22"/>
      <c r="F54" s="17">
        <f t="shared" si="1"/>
        <v>0.7471980074719801</v>
      </c>
      <c r="G54" s="17">
        <f t="shared" si="2"/>
        <v>0.4166666666666667</v>
      </c>
      <c r="H54" s="17">
        <f t="shared" si="3"/>
        <v>2.044989775051125</v>
      </c>
      <c r="I54" s="18"/>
      <c r="J54" s="14" t="s">
        <v>86</v>
      </c>
      <c r="K54" s="50">
        <v>3</v>
      </c>
      <c r="L54" s="50">
        <v>7</v>
      </c>
      <c r="M54" s="46">
        <f t="shared" si="10"/>
        <v>7</v>
      </c>
      <c r="N54" s="29"/>
      <c r="O54" s="17">
        <f t="shared" si="5"/>
        <v>0.062266500622665005</v>
      </c>
      <c r="P54" s="17">
        <f t="shared" si="6"/>
        <v>0.18229166666666666</v>
      </c>
      <c r="Q54" s="17">
        <f t="shared" si="7"/>
        <v>0.7157464212678937</v>
      </c>
      <c r="R54" s="49"/>
    </row>
    <row r="55" spans="1:18" ht="12.75">
      <c r="A55" s="22" t="s">
        <v>94</v>
      </c>
      <c r="B55" s="50">
        <v>122</v>
      </c>
      <c r="C55" s="50">
        <v>86</v>
      </c>
      <c r="D55" s="16">
        <f t="shared" si="11"/>
        <v>36</v>
      </c>
      <c r="E55" s="22"/>
      <c r="F55" s="17">
        <f t="shared" si="1"/>
        <v>2.5321710253217105</v>
      </c>
      <c r="G55" s="17">
        <f t="shared" si="2"/>
        <v>2.2395833333333335</v>
      </c>
      <c r="H55" s="17">
        <f t="shared" si="3"/>
        <v>3.6809815950920246</v>
      </c>
      <c r="I55" s="18"/>
      <c r="J55" s="14" t="s">
        <v>88</v>
      </c>
      <c r="K55" s="50">
        <v>4</v>
      </c>
      <c r="L55" s="50">
        <v>2</v>
      </c>
      <c r="M55" s="46">
        <f t="shared" si="10"/>
        <v>-4</v>
      </c>
      <c r="N55" s="29"/>
      <c r="O55" s="17">
        <f t="shared" si="5"/>
        <v>0.08302200083022</v>
      </c>
      <c r="P55" s="17">
        <f t="shared" si="6"/>
        <v>0.052083333333333336</v>
      </c>
      <c r="Q55" s="17">
        <f t="shared" si="7"/>
        <v>-0.40899795501022496</v>
      </c>
      <c r="R55" s="49"/>
    </row>
    <row r="56" spans="1:18" ht="12.75">
      <c r="A56" s="20" t="s">
        <v>96</v>
      </c>
      <c r="B56" s="34">
        <f>SUM(B57:B62)</f>
        <v>50</v>
      </c>
      <c r="C56" s="34">
        <f>SUM(C57:C62)</f>
        <v>37</v>
      </c>
      <c r="D56" s="16">
        <f t="shared" si="11"/>
        <v>13</v>
      </c>
      <c r="E56" s="22"/>
      <c r="F56" s="17">
        <f t="shared" si="1"/>
        <v>1.03777501037775</v>
      </c>
      <c r="G56" s="17">
        <f t="shared" si="2"/>
        <v>0.9635416666666666</v>
      </c>
      <c r="H56" s="17">
        <f t="shared" si="3"/>
        <v>1.329243353783231</v>
      </c>
      <c r="I56" s="18"/>
      <c r="J56" s="14" t="s">
        <v>90</v>
      </c>
      <c r="K56" s="50">
        <v>6</v>
      </c>
      <c r="L56" s="50">
        <v>4</v>
      </c>
      <c r="M56" s="46">
        <f t="shared" si="10"/>
        <v>2</v>
      </c>
      <c r="N56" s="29"/>
      <c r="O56" s="17">
        <f t="shared" si="5"/>
        <v>0.12453300124533001</v>
      </c>
      <c r="P56" s="17">
        <f t="shared" si="6"/>
        <v>0.10416666666666667</v>
      </c>
      <c r="Q56" s="17">
        <f t="shared" si="7"/>
        <v>0.20449897750511248</v>
      </c>
      <c r="R56" s="49"/>
    </row>
    <row r="57" spans="1:18" ht="12.75">
      <c r="A57" s="14" t="s">
        <v>98</v>
      </c>
      <c r="B57" s="50">
        <v>2</v>
      </c>
      <c r="C57" s="50">
        <v>0</v>
      </c>
      <c r="D57" s="16">
        <f t="shared" si="11"/>
        <v>2</v>
      </c>
      <c r="E57" s="22"/>
      <c r="F57" s="17">
        <f t="shared" si="1"/>
        <v>0.04151100041511</v>
      </c>
      <c r="G57" s="17">
        <f t="shared" si="2"/>
        <v>0</v>
      </c>
      <c r="H57" s="17">
        <f t="shared" si="3"/>
        <v>0.20449897750511248</v>
      </c>
      <c r="I57" s="18"/>
      <c r="J57" s="14" t="s">
        <v>91</v>
      </c>
      <c r="K57" s="50">
        <v>1</v>
      </c>
      <c r="L57" s="50">
        <v>3</v>
      </c>
      <c r="M57" s="46">
        <f t="shared" si="10"/>
        <v>2</v>
      </c>
      <c r="N57" s="29"/>
      <c r="O57" s="17">
        <f t="shared" si="5"/>
        <v>0.020755500207555</v>
      </c>
      <c r="P57" s="17">
        <f t="shared" si="6"/>
        <v>0.078125</v>
      </c>
      <c r="Q57" s="17">
        <f t="shared" si="7"/>
        <v>0.20449897750511248</v>
      </c>
      <c r="R57" s="49"/>
    </row>
    <row r="58" spans="1:18" ht="12.75">
      <c r="A58" s="14" t="s">
        <v>100</v>
      </c>
      <c r="B58" s="50">
        <v>4</v>
      </c>
      <c r="C58" s="50">
        <v>1</v>
      </c>
      <c r="D58" s="16">
        <f t="shared" si="11"/>
        <v>3</v>
      </c>
      <c r="E58" s="21"/>
      <c r="F58" s="17">
        <f t="shared" si="1"/>
        <v>0.08302200083022</v>
      </c>
      <c r="G58" s="17">
        <f t="shared" si="2"/>
        <v>0.026041666666666668</v>
      </c>
      <c r="H58" s="17">
        <f t="shared" si="3"/>
        <v>0.3067484662576687</v>
      </c>
      <c r="I58" s="18"/>
      <c r="J58" s="14" t="s">
        <v>93</v>
      </c>
      <c r="K58" s="50">
        <v>58</v>
      </c>
      <c r="L58" s="50">
        <v>42</v>
      </c>
      <c r="M58" s="46">
        <f t="shared" si="10"/>
        <v>-2</v>
      </c>
      <c r="N58" s="29"/>
      <c r="O58" s="17">
        <f t="shared" si="5"/>
        <v>1.2038190120381902</v>
      </c>
      <c r="P58" s="17">
        <f t="shared" si="6"/>
        <v>1.09375</v>
      </c>
      <c r="Q58" s="17">
        <f t="shared" si="7"/>
        <v>-0.20449897750511248</v>
      </c>
      <c r="R58" s="49"/>
    </row>
    <row r="59" spans="1:18" ht="12.75">
      <c r="A59" s="14" t="s">
        <v>102</v>
      </c>
      <c r="B59" s="50">
        <v>4</v>
      </c>
      <c r="C59" s="50">
        <v>1</v>
      </c>
      <c r="D59" s="16">
        <f t="shared" si="11"/>
        <v>3</v>
      </c>
      <c r="E59" s="29"/>
      <c r="F59" s="17">
        <f t="shared" si="1"/>
        <v>0.08302200083022</v>
      </c>
      <c r="G59" s="17">
        <f t="shared" si="2"/>
        <v>0.026041666666666668</v>
      </c>
      <c r="H59" s="17">
        <f t="shared" si="3"/>
        <v>0.3067484662576687</v>
      </c>
      <c r="I59" s="18"/>
      <c r="J59" s="14" t="s">
        <v>95</v>
      </c>
      <c r="K59" s="50">
        <v>11</v>
      </c>
      <c r="L59" s="50">
        <v>0</v>
      </c>
      <c r="M59" s="46">
        <f t="shared" si="10"/>
        <v>16</v>
      </c>
      <c r="N59" s="29"/>
      <c r="O59" s="17">
        <f t="shared" si="5"/>
        <v>0.228310502283105</v>
      </c>
      <c r="P59" s="17">
        <f t="shared" si="6"/>
        <v>0</v>
      </c>
      <c r="Q59" s="17">
        <f t="shared" si="7"/>
        <v>1.6359918200408998</v>
      </c>
      <c r="R59" s="49"/>
    </row>
    <row r="60" spans="1:18" ht="12.75">
      <c r="A60" s="14" t="s">
        <v>104</v>
      </c>
      <c r="B60" s="50">
        <v>16</v>
      </c>
      <c r="C60" s="50">
        <v>7</v>
      </c>
      <c r="D60" s="16">
        <f t="shared" si="11"/>
        <v>9</v>
      </c>
      <c r="E60" s="29"/>
      <c r="F60" s="17">
        <f t="shared" si="1"/>
        <v>0.33208800332088</v>
      </c>
      <c r="G60" s="17">
        <f t="shared" si="2"/>
        <v>0.18229166666666666</v>
      </c>
      <c r="H60" s="17">
        <f t="shared" si="3"/>
        <v>0.9202453987730062</v>
      </c>
      <c r="I60" s="18"/>
      <c r="J60" s="14" t="s">
        <v>97</v>
      </c>
      <c r="K60" s="50">
        <v>7</v>
      </c>
      <c r="L60" s="50">
        <v>14</v>
      </c>
      <c r="M60" s="46">
        <f t="shared" si="10"/>
        <v>11</v>
      </c>
      <c r="N60" s="29"/>
      <c r="O60" s="17">
        <f t="shared" si="5"/>
        <v>0.14528850145288502</v>
      </c>
      <c r="P60" s="17">
        <f t="shared" si="6"/>
        <v>0.3645833333333333</v>
      </c>
      <c r="Q60" s="17">
        <f t="shared" si="7"/>
        <v>1.1247443762781186</v>
      </c>
      <c r="R60" s="49"/>
    </row>
    <row r="61" spans="1:18" ht="12.75">
      <c r="A61" s="14" t="s">
        <v>106</v>
      </c>
      <c r="B61" s="50">
        <v>5</v>
      </c>
      <c r="C61" s="50">
        <v>13</v>
      </c>
      <c r="D61" s="16">
        <f t="shared" si="11"/>
        <v>-8</v>
      </c>
      <c r="E61" s="29"/>
      <c r="F61" s="17">
        <f t="shared" si="1"/>
        <v>0.10377750103777501</v>
      </c>
      <c r="G61" s="17">
        <f t="shared" si="2"/>
        <v>0.3385416666666667</v>
      </c>
      <c r="H61" s="17">
        <f t="shared" si="3"/>
        <v>-0.8179959100204499</v>
      </c>
      <c r="I61" s="35"/>
      <c r="J61" s="14" t="s">
        <v>155</v>
      </c>
      <c r="K61" s="50">
        <v>0</v>
      </c>
      <c r="L61" s="50">
        <v>2</v>
      </c>
      <c r="M61" s="46">
        <f t="shared" si="10"/>
        <v>-7</v>
      </c>
      <c r="N61" s="29"/>
      <c r="O61" s="17">
        <f t="shared" si="5"/>
        <v>0</v>
      </c>
      <c r="P61" s="17">
        <f t="shared" si="6"/>
        <v>0.052083333333333336</v>
      </c>
      <c r="Q61" s="17">
        <f t="shared" si="7"/>
        <v>-0.7157464212678937</v>
      </c>
      <c r="R61" s="49"/>
    </row>
    <row r="62" spans="1:18" ht="12.75">
      <c r="A62" s="14" t="s">
        <v>107</v>
      </c>
      <c r="B62" s="50">
        <v>19</v>
      </c>
      <c r="C62" s="50">
        <v>15</v>
      </c>
      <c r="D62" s="16">
        <f t="shared" si="11"/>
        <v>4</v>
      </c>
      <c r="E62" s="29"/>
      <c r="F62" s="17">
        <f t="shared" si="1"/>
        <v>0.39435450394354504</v>
      </c>
      <c r="G62" s="17">
        <f t="shared" si="2"/>
        <v>0.390625</v>
      </c>
      <c r="H62" s="17">
        <f t="shared" si="3"/>
        <v>0.40899795501022496</v>
      </c>
      <c r="I62" s="18"/>
      <c r="J62" s="14" t="s">
        <v>99</v>
      </c>
      <c r="K62" s="50">
        <v>8</v>
      </c>
      <c r="L62" s="50">
        <v>8</v>
      </c>
      <c r="M62" s="46">
        <f t="shared" si="10"/>
        <v>-2</v>
      </c>
      <c r="N62" s="29"/>
      <c r="O62" s="17">
        <f t="shared" si="5"/>
        <v>0.16604400166044</v>
      </c>
      <c r="P62" s="17">
        <f t="shared" si="6"/>
        <v>0.20833333333333334</v>
      </c>
      <c r="Q62" s="17">
        <f t="shared" si="7"/>
        <v>-0.20449897750511248</v>
      </c>
      <c r="R62" s="49"/>
    </row>
    <row r="63" spans="1:18" ht="12.75">
      <c r="A63" s="36" t="s">
        <v>109</v>
      </c>
      <c r="B63" s="37">
        <f>SUM(B64:B83)+SUM(K6:K13)</f>
        <v>147</v>
      </c>
      <c r="C63" s="37">
        <f>SUM(C64:C83)+SUM(L6:L13)</f>
        <v>171</v>
      </c>
      <c r="D63" s="28">
        <f>B63-C63</f>
        <v>-24</v>
      </c>
      <c r="E63" s="29"/>
      <c r="F63" s="13">
        <f t="shared" si="1"/>
        <v>3.0510585305105855</v>
      </c>
      <c r="G63" s="13">
        <f t="shared" si="2"/>
        <v>4.453125</v>
      </c>
      <c r="H63" s="13">
        <f t="shared" si="3"/>
        <v>-2.4539877300613497</v>
      </c>
      <c r="I63" s="18"/>
      <c r="J63" s="14" t="s">
        <v>101</v>
      </c>
      <c r="K63" s="50">
        <v>3</v>
      </c>
      <c r="L63" s="50">
        <v>4</v>
      </c>
      <c r="M63" s="46">
        <f t="shared" si="10"/>
        <v>0</v>
      </c>
      <c r="N63" s="29"/>
      <c r="O63" s="17">
        <f t="shared" si="5"/>
        <v>0.062266500622665005</v>
      </c>
      <c r="P63" s="17">
        <f t="shared" si="6"/>
        <v>0.10416666666666667</v>
      </c>
      <c r="Q63" s="17">
        <f t="shared" si="7"/>
        <v>0</v>
      </c>
      <c r="R63" s="49"/>
    </row>
    <row r="64" spans="1:18" ht="12.75">
      <c r="A64" s="15" t="s">
        <v>111</v>
      </c>
      <c r="B64" s="50">
        <v>2</v>
      </c>
      <c r="C64" s="50">
        <v>7</v>
      </c>
      <c r="D64" s="16">
        <f aca="true" t="shared" si="12" ref="D64:D83">B64-C64</f>
        <v>-5</v>
      </c>
      <c r="E64" s="16"/>
      <c r="F64" s="17">
        <f t="shared" si="1"/>
        <v>0.04151100041511</v>
      </c>
      <c r="G64" s="17">
        <f t="shared" si="2"/>
        <v>0.18229166666666666</v>
      </c>
      <c r="H64" s="17">
        <f t="shared" si="3"/>
        <v>-0.5112474437627812</v>
      </c>
      <c r="I64" s="18"/>
      <c r="J64" s="14" t="s">
        <v>103</v>
      </c>
      <c r="K64" s="50">
        <v>8</v>
      </c>
      <c r="L64" s="50">
        <v>1</v>
      </c>
      <c r="M64" s="46">
        <f t="shared" si="10"/>
        <v>-1</v>
      </c>
      <c r="N64" s="29"/>
      <c r="O64" s="17">
        <f t="shared" si="5"/>
        <v>0.16604400166044</v>
      </c>
      <c r="P64" s="17">
        <f t="shared" si="6"/>
        <v>0.026041666666666668</v>
      </c>
      <c r="Q64" s="17">
        <f t="shared" si="7"/>
        <v>-0.10224948875255624</v>
      </c>
      <c r="R64" s="49"/>
    </row>
    <row r="65" spans="1:18" ht="12.75">
      <c r="A65" s="15" t="s">
        <v>113</v>
      </c>
      <c r="B65" s="50">
        <v>3</v>
      </c>
      <c r="C65" s="50">
        <v>6</v>
      </c>
      <c r="D65" s="16">
        <f t="shared" si="12"/>
        <v>-3</v>
      </c>
      <c r="E65" s="14"/>
      <c r="F65" s="17">
        <f t="shared" si="1"/>
        <v>0.062266500622665005</v>
      </c>
      <c r="G65" s="17">
        <f t="shared" si="2"/>
        <v>0.15625</v>
      </c>
      <c r="H65" s="17">
        <f t="shared" si="3"/>
        <v>-0.3067484662576687</v>
      </c>
      <c r="I65" s="18"/>
      <c r="J65" s="14" t="s">
        <v>105</v>
      </c>
      <c r="K65" s="50">
        <v>20</v>
      </c>
      <c r="L65" s="50">
        <v>8</v>
      </c>
      <c r="M65" s="46">
        <f t="shared" si="10"/>
        <v>7</v>
      </c>
      <c r="N65" s="29"/>
      <c r="O65" s="17">
        <f t="shared" si="5"/>
        <v>0.41511000415110005</v>
      </c>
      <c r="P65" s="17">
        <f t="shared" si="6"/>
        <v>0.20833333333333334</v>
      </c>
      <c r="Q65" s="17">
        <f t="shared" si="7"/>
        <v>0.7157464212678937</v>
      </c>
      <c r="R65" s="49"/>
    </row>
    <row r="66" spans="1:18" ht="12.75">
      <c r="A66" s="15" t="s">
        <v>115</v>
      </c>
      <c r="B66" s="50">
        <v>3</v>
      </c>
      <c r="C66" s="50">
        <v>1</v>
      </c>
      <c r="D66" s="16">
        <f t="shared" si="12"/>
        <v>2</v>
      </c>
      <c r="E66" s="14"/>
      <c r="F66" s="17">
        <f t="shared" si="1"/>
        <v>0.062266500622665005</v>
      </c>
      <c r="G66" s="17">
        <f t="shared" si="2"/>
        <v>0.026041666666666668</v>
      </c>
      <c r="H66" s="17">
        <f t="shared" si="3"/>
        <v>0.20449897750511248</v>
      </c>
      <c r="I66" s="18"/>
      <c r="J66" s="14" t="s">
        <v>108</v>
      </c>
      <c r="K66" s="50">
        <v>6</v>
      </c>
      <c r="L66" s="50">
        <v>7</v>
      </c>
      <c r="M66" s="46">
        <f t="shared" si="10"/>
        <v>12</v>
      </c>
      <c r="N66" s="29"/>
      <c r="O66" s="17">
        <f t="shared" si="5"/>
        <v>0.12453300124533001</v>
      </c>
      <c r="P66" s="17">
        <f t="shared" si="6"/>
        <v>0.18229166666666666</v>
      </c>
      <c r="Q66" s="17">
        <f t="shared" si="7"/>
        <v>1.2269938650306749</v>
      </c>
      <c r="R66" s="49"/>
    </row>
    <row r="67" spans="1:18" ht="12.75">
      <c r="A67" s="15" t="s">
        <v>117</v>
      </c>
      <c r="B67" s="50">
        <v>2</v>
      </c>
      <c r="C67" s="50">
        <v>0</v>
      </c>
      <c r="D67" s="16">
        <f t="shared" si="12"/>
        <v>2</v>
      </c>
      <c r="E67" s="14"/>
      <c r="F67" s="17">
        <f t="shared" si="1"/>
        <v>0.04151100041511</v>
      </c>
      <c r="G67" s="17">
        <f t="shared" si="2"/>
        <v>0</v>
      </c>
      <c r="H67" s="17">
        <f t="shared" si="3"/>
        <v>0.20449897750511248</v>
      </c>
      <c r="I67" s="18"/>
      <c r="J67" s="14" t="s">
        <v>110</v>
      </c>
      <c r="K67" s="50">
        <v>3</v>
      </c>
      <c r="L67" s="50">
        <v>7</v>
      </c>
      <c r="M67" s="46">
        <f t="shared" si="10"/>
        <v>-1</v>
      </c>
      <c r="N67" s="29"/>
      <c r="O67" s="17">
        <f t="shared" si="5"/>
        <v>0.062266500622665005</v>
      </c>
      <c r="P67" s="17">
        <f t="shared" si="6"/>
        <v>0.18229166666666666</v>
      </c>
      <c r="Q67" s="17">
        <f t="shared" si="7"/>
        <v>-0.10224948875255624</v>
      </c>
      <c r="R67" s="49"/>
    </row>
    <row r="68" spans="1:18" ht="12.75">
      <c r="A68" s="15" t="s">
        <v>139</v>
      </c>
      <c r="B68" s="50">
        <v>2</v>
      </c>
      <c r="C68" s="50">
        <v>0</v>
      </c>
      <c r="D68" s="16">
        <f t="shared" si="12"/>
        <v>2</v>
      </c>
      <c r="E68" s="14"/>
      <c r="F68" s="17">
        <f t="shared" si="1"/>
        <v>0.04151100041511</v>
      </c>
      <c r="G68" s="17">
        <f t="shared" si="2"/>
        <v>0</v>
      </c>
      <c r="H68" s="17">
        <f t="shared" si="3"/>
        <v>0.20449897750511248</v>
      </c>
      <c r="I68" s="18"/>
      <c r="J68" s="14" t="s">
        <v>112</v>
      </c>
      <c r="K68" s="50">
        <v>1</v>
      </c>
      <c r="L68" s="50">
        <v>1</v>
      </c>
      <c r="M68" s="46">
        <f t="shared" si="10"/>
        <v>-4</v>
      </c>
      <c r="N68" s="29"/>
      <c r="O68" s="17">
        <f t="shared" si="5"/>
        <v>0.020755500207555</v>
      </c>
      <c r="P68" s="17">
        <f t="shared" si="6"/>
        <v>0.026041666666666668</v>
      </c>
      <c r="Q68" s="17">
        <f t="shared" si="7"/>
        <v>-0.40899795501022496</v>
      </c>
      <c r="R68" s="49"/>
    </row>
    <row r="69" spans="1:18" ht="12.75">
      <c r="A69" s="48" t="s">
        <v>153</v>
      </c>
      <c r="B69" s="50">
        <v>3</v>
      </c>
      <c r="C69" s="50">
        <v>2</v>
      </c>
      <c r="D69" s="16">
        <f t="shared" si="12"/>
        <v>1</v>
      </c>
      <c r="E69" s="14"/>
      <c r="F69" s="17">
        <f t="shared" si="1"/>
        <v>0.062266500622665005</v>
      </c>
      <c r="G69" s="17">
        <f t="shared" si="2"/>
        <v>0.052083333333333336</v>
      </c>
      <c r="H69" s="17">
        <f t="shared" si="3"/>
        <v>0.10224948875255624</v>
      </c>
      <c r="I69" s="18"/>
      <c r="J69" s="14" t="s">
        <v>114</v>
      </c>
      <c r="K69" s="50">
        <v>2</v>
      </c>
      <c r="L69" s="50">
        <v>0</v>
      </c>
      <c r="M69" s="46">
        <f t="shared" si="10"/>
        <v>0</v>
      </c>
      <c r="N69" s="29"/>
      <c r="O69" s="17">
        <f t="shared" si="5"/>
        <v>0.04151100041511</v>
      </c>
      <c r="P69" s="17">
        <f t="shared" si="6"/>
        <v>0</v>
      </c>
      <c r="Q69" s="17">
        <f t="shared" si="7"/>
        <v>0</v>
      </c>
      <c r="R69" s="49"/>
    </row>
    <row r="70" spans="1:18" ht="12.75">
      <c r="A70" s="15" t="s">
        <v>118</v>
      </c>
      <c r="B70" s="50">
        <v>0</v>
      </c>
      <c r="C70" s="50">
        <v>5</v>
      </c>
      <c r="D70" s="16">
        <f t="shared" si="12"/>
        <v>-5</v>
      </c>
      <c r="E70" s="14"/>
      <c r="F70" s="17">
        <f t="shared" si="1"/>
        <v>0</v>
      </c>
      <c r="G70" s="17">
        <f t="shared" si="2"/>
        <v>0.13020833333333334</v>
      </c>
      <c r="H70" s="17">
        <f t="shared" si="3"/>
        <v>-0.5112474437627812</v>
      </c>
      <c r="I70" s="18"/>
      <c r="J70" s="14" t="s">
        <v>116</v>
      </c>
      <c r="K70" s="50">
        <v>11</v>
      </c>
      <c r="L70" s="50">
        <v>8</v>
      </c>
      <c r="M70" s="46">
        <f t="shared" si="10"/>
        <v>2</v>
      </c>
      <c r="N70" s="29"/>
      <c r="O70" s="17">
        <f t="shared" si="5"/>
        <v>0.228310502283105</v>
      </c>
      <c r="P70" s="17">
        <f t="shared" si="6"/>
        <v>0.20833333333333334</v>
      </c>
      <c r="Q70" s="17">
        <f t="shared" si="7"/>
        <v>0.20449897750511248</v>
      </c>
      <c r="R70" s="49"/>
    </row>
    <row r="71" spans="1:18" ht="12.75">
      <c r="A71" s="15" t="s">
        <v>120</v>
      </c>
      <c r="B71" s="50">
        <v>10</v>
      </c>
      <c r="C71" s="50">
        <v>7</v>
      </c>
      <c r="D71" s="16">
        <f t="shared" si="12"/>
        <v>3</v>
      </c>
      <c r="E71" s="22"/>
      <c r="F71" s="17">
        <f aca="true" t="shared" si="13" ref="F71:F83">B71*100/$K$83</f>
        <v>0.20755500207555003</v>
      </c>
      <c r="G71" s="17">
        <f aca="true" t="shared" si="14" ref="G71:G83">C71*100/$L$83</f>
        <v>0.18229166666666666</v>
      </c>
      <c r="H71" s="17">
        <f aca="true" t="shared" si="15" ref="H71:H83">D71*100/$M$83</f>
        <v>0.3067484662576687</v>
      </c>
      <c r="I71" s="18"/>
      <c r="J71" s="14" t="s">
        <v>159</v>
      </c>
      <c r="K71" s="50">
        <v>0</v>
      </c>
      <c r="L71" s="50">
        <v>1</v>
      </c>
      <c r="M71" s="46">
        <f t="shared" si="10"/>
        <v>3</v>
      </c>
      <c r="N71" s="29"/>
      <c r="O71" s="17">
        <f aca="true" t="shared" si="16" ref="O71:O81">K71*100/$K$83</f>
        <v>0</v>
      </c>
      <c r="P71" s="17">
        <f aca="true" t="shared" si="17" ref="P71:P81">L71*100/$L$83</f>
        <v>0.026041666666666668</v>
      </c>
      <c r="Q71" s="17">
        <f aca="true" t="shared" si="18" ref="Q71:Q81">M71*100/$M$83</f>
        <v>0.3067484662576687</v>
      </c>
      <c r="R71" s="49"/>
    </row>
    <row r="72" spans="1:18" ht="12.75">
      <c r="A72" s="15" t="s">
        <v>122</v>
      </c>
      <c r="B72" s="50">
        <v>1</v>
      </c>
      <c r="C72" s="50">
        <v>8</v>
      </c>
      <c r="D72" s="16">
        <f t="shared" si="12"/>
        <v>-7</v>
      </c>
      <c r="E72" s="22"/>
      <c r="F72" s="17">
        <f t="shared" si="13"/>
        <v>0.020755500207555</v>
      </c>
      <c r="G72" s="17">
        <f t="shared" si="14"/>
        <v>0.20833333333333334</v>
      </c>
      <c r="H72" s="17">
        <f t="shared" si="15"/>
        <v>-0.7157464212678937</v>
      </c>
      <c r="I72" s="18"/>
      <c r="J72" s="14" t="s">
        <v>119</v>
      </c>
      <c r="K72" s="50">
        <v>2</v>
      </c>
      <c r="L72" s="50">
        <v>8</v>
      </c>
      <c r="M72" s="46">
        <f>K72-L72</f>
        <v>-6</v>
      </c>
      <c r="N72" s="29"/>
      <c r="O72" s="17">
        <f t="shared" si="16"/>
        <v>0.04151100041511</v>
      </c>
      <c r="P72" s="17">
        <f t="shared" si="17"/>
        <v>0.20833333333333334</v>
      </c>
      <c r="Q72" s="17">
        <f t="shared" si="18"/>
        <v>-0.6134969325153374</v>
      </c>
      <c r="R72" s="49"/>
    </row>
    <row r="73" spans="1:18" ht="12.75">
      <c r="A73" s="15" t="s">
        <v>123</v>
      </c>
      <c r="B73" s="50">
        <v>1</v>
      </c>
      <c r="C73" s="50">
        <v>0</v>
      </c>
      <c r="D73" s="16">
        <f t="shared" si="12"/>
        <v>1</v>
      </c>
      <c r="E73" s="22"/>
      <c r="F73" s="17">
        <f t="shared" si="13"/>
        <v>0.020755500207555</v>
      </c>
      <c r="G73" s="17">
        <f t="shared" si="14"/>
        <v>0</v>
      </c>
      <c r="H73" s="17">
        <f t="shared" si="15"/>
        <v>0.10224948875255624</v>
      </c>
      <c r="I73" s="18"/>
      <c r="J73" s="14" t="s">
        <v>121</v>
      </c>
      <c r="K73" s="50">
        <v>3</v>
      </c>
      <c r="L73" s="50">
        <v>0</v>
      </c>
      <c r="M73" s="46">
        <f aca="true" t="shared" si="19" ref="M73:M81">K73-L73</f>
        <v>3</v>
      </c>
      <c r="O73" s="17">
        <f t="shared" si="16"/>
        <v>0.062266500622665005</v>
      </c>
      <c r="P73" s="17">
        <f t="shared" si="17"/>
        <v>0</v>
      </c>
      <c r="Q73" s="17">
        <f t="shared" si="18"/>
        <v>0.3067484662576687</v>
      </c>
      <c r="R73" s="49"/>
    </row>
    <row r="74" spans="1:18" ht="12.75">
      <c r="A74" s="15" t="s">
        <v>125</v>
      </c>
      <c r="B74" s="50">
        <v>5</v>
      </c>
      <c r="C74" s="50">
        <v>5</v>
      </c>
      <c r="D74" s="16">
        <f t="shared" si="12"/>
        <v>0</v>
      </c>
      <c r="E74" s="22"/>
      <c r="F74" s="17">
        <f t="shared" si="13"/>
        <v>0.10377750103777501</v>
      </c>
      <c r="G74" s="17">
        <f t="shared" si="14"/>
        <v>0.13020833333333334</v>
      </c>
      <c r="H74" s="17">
        <f t="shared" si="15"/>
        <v>0</v>
      </c>
      <c r="I74" s="18"/>
      <c r="J74" s="14" t="s">
        <v>124</v>
      </c>
      <c r="K74" s="50">
        <v>6</v>
      </c>
      <c r="L74" s="50">
        <v>13</v>
      </c>
      <c r="M74" s="46">
        <f t="shared" si="19"/>
        <v>-7</v>
      </c>
      <c r="N74" s="29"/>
      <c r="O74" s="17">
        <f t="shared" si="16"/>
        <v>0.12453300124533001</v>
      </c>
      <c r="P74" s="17">
        <f t="shared" si="17"/>
        <v>0.3385416666666667</v>
      </c>
      <c r="Q74" s="17">
        <f t="shared" si="18"/>
        <v>-0.7157464212678937</v>
      </c>
      <c r="R74" s="49"/>
    </row>
    <row r="75" spans="1:18" ht="12.75">
      <c r="A75" s="15" t="s">
        <v>126</v>
      </c>
      <c r="B75" s="50">
        <v>7</v>
      </c>
      <c r="C75" s="50">
        <v>12</v>
      </c>
      <c r="D75" s="16">
        <f t="shared" si="12"/>
        <v>-5</v>
      </c>
      <c r="E75" s="22"/>
      <c r="F75" s="17">
        <f t="shared" si="13"/>
        <v>0.14528850145288502</v>
      </c>
      <c r="G75" s="17">
        <f t="shared" si="14"/>
        <v>0.3125</v>
      </c>
      <c r="H75" s="17">
        <f t="shared" si="15"/>
        <v>-0.5112474437627812</v>
      </c>
      <c r="I75" s="18"/>
      <c r="J75" s="9" t="s">
        <v>9</v>
      </c>
      <c r="K75" s="53">
        <f>B6</f>
        <v>30</v>
      </c>
      <c r="L75" s="53">
        <f>C6</f>
        <v>43</v>
      </c>
      <c r="M75" s="47">
        <f t="shared" si="19"/>
        <v>-13</v>
      </c>
      <c r="N75" s="29"/>
      <c r="O75" s="13">
        <f t="shared" si="16"/>
        <v>0.6226650062266501</v>
      </c>
      <c r="P75" s="13">
        <f t="shared" si="17"/>
        <v>1.1197916666666667</v>
      </c>
      <c r="Q75" s="13">
        <f t="shared" si="18"/>
        <v>-1.329243353783231</v>
      </c>
      <c r="R75" s="49"/>
    </row>
    <row r="76" spans="1:18" ht="12.75">
      <c r="A76" s="15" t="s">
        <v>127</v>
      </c>
      <c r="B76" s="50">
        <v>46</v>
      </c>
      <c r="C76" s="50">
        <v>43</v>
      </c>
      <c r="D76" s="16">
        <f t="shared" si="12"/>
        <v>3</v>
      </c>
      <c r="E76" s="30"/>
      <c r="F76" s="17">
        <f t="shared" si="13"/>
        <v>0.9547530095475301</v>
      </c>
      <c r="G76" s="17">
        <f t="shared" si="14"/>
        <v>1.1197916666666667</v>
      </c>
      <c r="H76" s="17">
        <f t="shared" si="15"/>
        <v>0.3067484662576687</v>
      </c>
      <c r="I76" s="18"/>
      <c r="J76" s="41" t="s">
        <v>34</v>
      </c>
      <c r="K76" s="40">
        <f>B22</f>
        <v>310</v>
      </c>
      <c r="L76" s="40">
        <f>C22</f>
        <v>204</v>
      </c>
      <c r="M76" s="47">
        <f t="shared" si="19"/>
        <v>106</v>
      </c>
      <c r="N76" s="29"/>
      <c r="O76" s="13">
        <f t="shared" si="16"/>
        <v>6.43420506434205</v>
      </c>
      <c r="P76" s="13">
        <f t="shared" si="17"/>
        <v>5.3125</v>
      </c>
      <c r="Q76" s="13">
        <f t="shared" si="18"/>
        <v>10.838445807770961</v>
      </c>
      <c r="R76" s="22"/>
    </row>
    <row r="77" spans="1:18" ht="12.75">
      <c r="A77" s="15" t="s">
        <v>128</v>
      </c>
      <c r="B77" s="50">
        <v>2</v>
      </c>
      <c r="C77" s="50">
        <v>2</v>
      </c>
      <c r="D77" s="16">
        <f t="shared" si="12"/>
        <v>0</v>
      </c>
      <c r="E77" s="14"/>
      <c r="F77" s="17">
        <f t="shared" si="13"/>
        <v>0.04151100041511</v>
      </c>
      <c r="G77" s="17">
        <f t="shared" si="14"/>
        <v>0.052083333333333336</v>
      </c>
      <c r="H77" s="17">
        <f t="shared" si="15"/>
        <v>0</v>
      </c>
      <c r="I77" s="18"/>
      <c r="J77" s="41" t="s">
        <v>85</v>
      </c>
      <c r="K77" s="40">
        <f>B50</f>
        <v>1444</v>
      </c>
      <c r="L77" s="40">
        <f>C50</f>
        <v>974</v>
      </c>
      <c r="M77" s="47">
        <f t="shared" si="19"/>
        <v>470</v>
      </c>
      <c r="N77" s="21"/>
      <c r="O77" s="13">
        <f t="shared" si="16"/>
        <v>29.970942299709424</v>
      </c>
      <c r="P77" s="13">
        <f t="shared" si="17"/>
        <v>25.364583333333332</v>
      </c>
      <c r="Q77" s="13">
        <f t="shared" si="18"/>
        <v>48.057259713701434</v>
      </c>
      <c r="R77" s="22"/>
    </row>
    <row r="78" spans="1:18" ht="12.75">
      <c r="A78" s="15" t="s">
        <v>129</v>
      </c>
      <c r="B78" s="50">
        <v>0</v>
      </c>
      <c r="C78" s="50">
        <v>2</v>
      </c>
      <c r="D78" s="16">
        <f t="shared" si="12"/>
        <v>-2</v>
      </c>
      <c r="E78" s="16"/>
      <c r="F78" s="17">
        <f t="shared" si="13"/>
        <v>0</v>
      </c>
      <c r="G78" s="17">
        <f t="shared" si="14"/>
        <v>0.052083333333333336</v>
      </c>
      <c r="H78" s="17">
        <f t="shared" si="15"/>
        <v>-0.20449897750511248</v>
      </c>
      <c r="I78" s="18"/>
      <c r="J78" s="33" t="s">
        <v>96</v>
      </c>
      <c r="K78" s="40">
        <f>B56</f>
        <v>50</v>
      </c>
      <c r="L78" s="40">
        <f>C56</f>
        <v>37</v>
      </c>
      <c r="M78" s="47">
        <f t="shared" si="19"/>
        <v>13</v>
      </c>
      <c r="N78" s="21"/>
      <c r="O78" s="13">
        <f t="shared" si="16"/>
        <v>1.03777501037775</v>
      </c>
      <c r="P78" s="13">
        <f t="shared" si="17"/>
        <v>0.9635416666666666</v>
      </c>
      <c r="Q78" s="13">
        <f t="shared" si="18"/>
        <v>1.329243353783231</v>
      </c>
      <c r="R78" s="22"/>
    </row>
    <row r="79" spans="1:18" ht="12.75">
      <c r="A79" s="15" t="s">
        <v>130</v>
      </c>
      <c r="B79" s="50">
        <v>15</v>
      </c>
      <c r="C79" s="50">
        <v>22</v>
      </c>
      <c r="D79" s="16">
        <f t="shared" si="12"/>
        <v>-7</v>
      </c>
      <c r="E79" s="16"/>
      <c r="F79" s="17">
        <f t="shared" si="13"/>
        <v>0.31133250311332505</v>
      </c>
      <c r="G79" s="17">
        <f t="shared" si="14"/>
        <v>0.5729166666666666</v>
      </c>
      <c r="H79" s="17">
        <f t="shared" si="15"/>
        <v>-0.7157464212678937</v>
      </c>
      <c r="I79" s="18"/>
      <c r="J79" s="41" t="s">
        <v>109</v>
      </c>
      <c r="K79" s="40">
        <f>B63</f>
        <v>147</v>
      </c>
      <c r="L79" s="40">
        <f>C63</f>
        <v>171</v>
      </c>
      <c r="M79" s="47">
        <f t="shared" si="19"/>
        <v>-24</v>
      </c>
      <c r="N79" s="21"/>
      <c r="O79" s="13">
        <f t="shared" si="16"/>
        <v>3.0510585305105855</v>
      </c>
      <c r="P79" s="13">
        <f t="shared" si="17"/>
        <v>4.453125</v>
      </c>
      <c r="Q79" s="13">
        <f t="shared" si="18"/>
        <v>-2.4539877300613497</v>
      </c>
      <c r="R79" s="22"/>
    </row>
    <row r="80" spans="1:18" ht="12.75">
      <c r="A80" s="45" t="s">
        <v>131</v>
      </c>
      <c r="B80" s="50">
        <v>5</v>
      </c>
      <c r="C80" s="50">
        <v>2</v>
      </c>
      <c r="D80" s="16">
        <f t="shared" si="12"/>
        <v>3</v>
      </c>
      <c r="E80" s="16"/>
      <c r="F80" s="17">
        <f t="shared" si="13"/>
        <v>0.10377750103777501</v>
      </c>
      <c r="G80" s="17">
        <f t="shared" si="14"/>
        <v>0.052083333333333336</v>
      </c>
      <c r="H80" s="17">
        <f t="shared" si="15"/>
        <v>0.3067484662576687</v>
      </c>
      <c r="I80" s="18"/>
      <c r="J80" s="41" t="s">
        <v>22</v>
      </c>
      <c r="K80" s="40">
        <f>K14</f>
        <v>2527</v>
      </c>
      <c r="L80" s="40">
        <f>L14</f>
        <v>2126</v>
      </c>
      <c r="M80" s="47">
        <f t="shared" si="19"/>
        <v>401</v>
      </c>
      <c r="N80" s="21"/>
      <c r="O80" s="13">
        <f t="shared" si="16"/>
        <v>52.44914902449149</v>
      </c>
      <c r="P80" s="13">
        <f t="shared" si="17"/>
        <v>55.364583333333336</v>
      </c>
      <c r="Q80" s="13">
        <f t="shared" si="18"/>
        <v>41.00204498977505</v>
      </c>
      <c r="R80" s="22"/>
    </row>
    <row r="81" spans="1:17" ht="12.75">
      <c r="A81" s="43" t="s">
        <v>132</v>
      </c>
      <c r="B81" s="50">
        <v>6</v>
      </c>
      <c r="C81" s="50">
        <v>7</v>
      </c>
      <c r="D81" s="16">
        <f t="shared" si="12"/>
        <v>-1</v>
      </c>
      <c r="E81" s="30"/>
      <c r="F81" s="17">
        <f t="shared" si="13"/>
        <v>0.12453300124533001</v>
      </c>
      <c r="G81" s="17">
        <f t="shared" si="14"/>
        <v>0.18229166666666666</v>
      </c>
      <c r="H81" s="17">
        <f t="shared" si="15"/>
        <v>-0.10224948875255624</v>
      </c>
      <c r="I81" s="38"/>
      <c r="J81" s="41" t="s">
        <v>62</v>
      </c>
      <c r="K81" s="44">
        <f>K36</f>
        <v>310</v>
      </c>
      <c r="L81" s="44">
        <f>L36</f>
        <v>285</v>
      </c>
      <c r="M81" s="47">
        <f t="shared" si="19"/>
        <v>25</v>
      </c>
      <c r="N81" s="44"/>
      <c r="O81" s="13">
        <f t="shared" si="16"/>
        <v>6.43420506434205</v>
      </c>
      <c r="P81" s="13">
        <f t="shared" si="17"/>
        <v>7.421875</v>
      </c>
      <c r="Q81" s="13">
        <f t="shared" si="18"/>
        <v>2.556237218813906</v>
      </c>
    </row>
    <row r="82" spans="1:17" ht="12.75">
      <c r="A82" s="51" t="s">
        <v>133</v>
      </c>
      <c r="B82" s="52">
        <v>7</v>
      </c>
      <c r="C82" s="52">
        <v>5</v>
      </c>
      <c r="D82" s="16">
        <f t="shared" si="12"/>
        <v>2</v>
      </c>
      <c r="E82" s="30"/>
      <c r="F82" s="17">
        <f t="shared" si="13"/>
        <v>0.14528850145288502</v>
      </c>
      <c r="G82" s="17">
        <f t="shared" si="14"/>
        <v>0.13020833333333334</v>
      </c>
      <c r="H82" s="17">
        <f t="shared" si="15"/>
        <v>0.20449897750511248</v>
      </c>
      <c r="I82" s="38"/>
      <c r="K82" s="44"/>
      <c r="L82" s="44"/>
      <c r="M82" s="44"/>
      <c r="N82" s="44"/>
      <c r="O82" s="44"/>
      <c r="P82" s="44"/>
      <c r="Q82" s="44"/>
    </row>
    <row r="83" spans="1:17" ht="13.5" thickBot="1">
      <c r="A83" s="54" t="s">
        <v>134</v>
      </c>
      <c r="B83" s="55">
        <v>0</v>
      </c>
      <c r="C83" s="55">
        <v>3</v>
      </c>
      <c r="D83" s="56">
        <f t="shared" si="12"/>
        <v>-3</v>
      </c>
      <c r="E83" s="56"/>
      <c r="F83" s="57">
        <f t="shared" si="13"/>
        <v>0</v>
      </c>
      <c r="G83" s="57">
        <f t="shared" si="14"/>
        <v>0.078125</v>
      </c>
      <c r="H83" s="57">
        <f t="shared" si="15"/>
        <v>-0.3067484662576687</v>
      </c>
      <c r="I83" s="58"/>
      <c r="J83" s="59" t="s">
        <v>135</v>
      </c>
      <c r="K83" s="60">
        <f>SUM(K75:K81)</f>
        <v>4818</v>
      </c>
      <c r="L83" s="60">
        <f>SUM(L75:L81)</f>
        <v>3840</v>
      </c>
      <c r="M83" s="60">
        <f>SUM(M75:M81)</f>
        <v>978</v>
      </c>
      <c r="N83" s="60"/>
      <c r="O83" s="60">
        <f>SUM(O75:O81)</f>
        <v>100</v>
      </c>
      <c r="P83" s="60">
        <f>SUM(P75:P81)</f>
        <v>100</v>
      </c>
      <c r="Q83" s="60">
        <f>SUM(Q75:Q81)</f>
        <v>100.00000000000001</v>
      </c>
    </row>
    <row r="84" ht="12.75">
      <c r="A84" s="42" t="s">
        <v>136</v>
      </c>
    </row>
    <row r="85" spans="1:9" ht="12.75">
      <c r="A85" s="14" t="s">
        <v>137</v>
      </c>
      <c r="I85" s="3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2017-04-25T07:21:26Z</dcterms:modified>
  <cp:category/>
  <cp:version/>
  <cp:contentType/>
  <cp:contentStatus/>
</cp:coreProperties>
</file>