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560" activeTab="0"/>
  </bookViews>
  <sheets>
    <sheet name="02.03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<sst xmlns="http://schemas.openxmlformats.org/spreadsheetml/2006/main" count="84" uniqueCount="30">
  <si>
    <t>02.03.06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</si>
  <si>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</si>
  <si>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</si>
  <si>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</si>
  <si>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</si>
  <si>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</si>
  <si>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</si>
  <si>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</si>
  <si>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</si>
  <si>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</si>
  <si>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</si>
  <si>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</si>
  <si>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</si>
  <si>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</si>
  <si>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</si>
  <si>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</si>
  <si>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</si>
  <si>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</si>
  <si>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</si>
  <si>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</si>
  <si>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</si>
  <si>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</si>
  <si>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</si>
  <si>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</si>
  <si>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</si>
  <si>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</si>
  <si>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</si>
  <si>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</si>
  <si>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r>
      <t>Districte 5. Grups quinquennals. 2016</t>
    </r>
    <r>
      <rPr>
        <vertAlign val="superscript"/>
        <sz val="12"/>
        <rFont val="Arial"/>
        <family val="2"/>
      </rPr>
      <t>1</t>
    </r>
  </si>
  <si>
    <t>1. Dades a 1 de gener de 2017.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</si>
</sst>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22" applyFont="1" applyFill="1" applyBorder="1" applyAlignment="1">
      <alignment horizontal="right" wrapText="1"/>
      <protection/>
    </xf>
    <xf numFmtId="3" fontId="10" fillId="0" borderId="0" xfId="22" applyNumberFormat="1" applyFont="1" applyFill="1" applyBorder="1" applyAlignment="1">
      <alignment horizontal="right" wrapText="1"/>
      <protection/>
    </xf>
    <xf numFmtId="9" fontId="9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5. 2016
</a:t>
            </a:r>
          </a:p>
        </c:rich>
      </c:tx>
      <c:layout>
        <c:manualLayout>
          <c:xMode val="factor"/>
          <c:yMode val="factor"/>
          <c:x val="0.02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25"/>
          <c:w val="0.909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'02.03.06'!$S$4:$S$24</c:f>
              <c:strCache/>
            </c:strRef>
          </c:cat>
          <c:val>
            <c:numRef>
              <c:f>'02.03.06'!$V$4:$V$24</c:f>
              <c:numCache/>
            </c:numRef>
          </c:val>
        </c:ser>
        <c:overlap val="100"/>
        <c:gapWidth val="30"/>
        <c:axId val="64882938"/>
        <c:axId val="3219179"/>
      </c:barChart>
      <c:catAx>
        <c:axId val="64882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9179"/>
        <c:crosses val="autoZero"/>
        <c:auto val="1"/>
        <c:lblOffset val="100"/>
        <c:noMultiLvlLbl val="0"/>
      </c:catAx>
      <c:valAx>
        <c:axId val="3219179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8293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04825" y="3209925"/>
        <a:ext cx="50101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28575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19625" y="4695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4</xdr:col>
      <xdr:colOff>76200</xdr:colOff>
      <xdr:row>28</xdr:row>
      <xdr:rowOff>28575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628775" y="46958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workbookViewId="0" topLeftCell="A1">
      <selection activeCell="J16" sqref="J16"/>
    </sheetView>
  </sheetViews>
  <sheetFormatPr defaultColWidth="11.421875" defaultRowHeight="12.75"/>
  <cols>
    <col min="1" max="1" width="7.5742187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8515625" style="0" customWidth="1"/>
    <col min="16" max="16" width="5.421875" style="0" customWidth="1"/>
    <col min="17" max="17" width="4.8515625" style="0" bestFit="1" customWidth="1"/>
    <col min="18" max="18" width="5.7109375" style="2" customWidth="1"/>
  </cols>
  <sheetData>
    <row r="1" ht="15.75">
      <c r="A1" s="1" t="s">
        <v>0</v>
      </c>
    </row>
    <row r="2" ht="18">
      <c r="A2" s="3" t="s">
        <v>28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9"/>
      <c r="T3" s="39" t="s">
        <v>11</v>
      </c>
      <c r="U3" s="39" t="s">
        <v>11</v>
      </c>
      <c r="V3" s="39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7">
        <v>559</v>
      </c>
      <c r="C4" s="15">
        <f>B4*100/$L$16</f>
        <v>2.8156953609026343</v>
      </c>
      <c r="D4" s="47">
        <v>608</v>
      </c>
      <c r="E4" s="15">
        <f>D4*100/$L$16</f>
        <v>3.062509444416461</v>
      </c>
      <c r="F4" s="47">
        <v>600</v>
      </c>
      <c r="G4" s="15">
        <f>F4*100/$L$16</f>
        <v>3.0222132675162445</v>
      </c>
      <c r="H4" s="47">
        <v>500</v>
      </c>
      <c r="I4" s="15">
        <f>H4*100/$L$16</f>
        <v>2.518511056263537</v>
      </c>
      <c r="J4" s="47">
        <v>464</v>
      </c>
      <c r="K4" s="15">
        <f>J4*100/$L$16</f>
        <v>2.3371782602125624</v>
      </c>
      <c r="L4" s="47">
        <v>514</v>
      </c>
      <c r="M4" s="15">
        <f>L4*100/$L$16</f>
        <v>2.589029365838916</v>
      </c>
      <c r="N4" s="47">
        <v>705</v>
      </c>
      <c r="O4" s="15">
        <f>N4*100/$L$16</f>
        <v>3.551100589331587</v>
      </c>
      <c r="P4" s="48">
        <v>870</v>
      </c>
      <c r="Q4" s="15">
        <f>P4*100/$L$16</f>
        <v>4.382209237898555</v>
      </c>
      <c r="R4" s="16"/>
      <c r="S4" s="40" t="s">
        <v>2</v>
      </c>
      <c r="T4" s="41">
        <f>C4</f>
        <v>2.8156953609026343</v>
      </c>
      <c r="U4" s="41">
        <f aca="true" t="shared" si="0" ref="U4:U24">-T4</f>
        <v>-2.8156953609026343</v>
      </c>
      <c r="V4" s="41">
        <f>C5</f>
        <v>2.80562131667758</v>
      </c>
      <c r="W4" s="42"/>
      <c r="X4" s="42"/>
      <c r="Y4" s="42"/>
      <c r="Z4" s="4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7">
        <v>557</v>
      </c>
      <c r="C5" s="15">
        <f>B5*100/$L$16</f>
        <v>2.80562131667758</v>
      </c>
      <c r="D5" s="47">
        <v>552</v>
      </c>
      <c r="E5" s="15">
        <f>D5*100/$L$16</f>
        <v>2.780436206114945</v>
      </c>
      <c r="F5" s="47">
        <v>569</v>
      </c>
      <c r="G5" s="15">
        <f>F5*100/$L$16</f>
        <v>2.8660655820279053</v>
      </c>
      <c r="H5" s="47">
        <v>436</v>
      </c>
      <c r="I5" s="15">
        <f>H5*100/$L$16</f>
        <v>2.1961416410618044</v>
      </c>
      <c r="J5" s="47">
        <v>463</v>
      </c>
      <c r="K5" s="15">
        <f>J5*100/$L$16</f>
        <v>2.3321412381000353</v>
      </c>
      <c r="L5" s="47">
        <v>561</v>
      </c>
      <c r="M5" s="15">
        <f>L5*100/$L$16</f>
        <v>2.8257694051276885</v>
      </c>
      <c r="N5" s="47">
        <v>702</v>
      </c>
      <c r="O5" s="15">
        <f>N5*100/$L$16</f>
        <v>3.535989522994006</v>
      </c>
      <c r="P5" s="48">
        <v>812</v>
      </c>
      <c r="Q5" s="15">
        <f>P5*100/$L$16</f>
        <v>4.090061955371984</v>
      </c>
      <c r="R5" s="16"/>
      <c r="S5" s="40" t="s">
        <v>4</v>
      </c>
      <c r="T5" s="41">
        <f>E4</f>
        <v>3.062509444416461</v>
      </c>
      <c r="U5" s="41">
        <f t="shared" si="0"/>
        <v>-3.062509444416461</v>
      </c>
      <c r="V5" s="41">
        <f>E5</f>
        <v>2.780436206114945</v>
      </c>
      <c r="W5" s="42"/>
      <c r="X5" s="42"/>
      <c r="Y5" s="42"/>
      <c r="Z5" s="4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6" ht="13.5" thickBot="1">
      <c r="A6" s="18" t="s">
        <v>13</v>
      </c>
      <c r="B6" s="19">
        <f aca="true" t="shared" si="1" ref="B6:Q6">SUM(B4:B5)</f>
        <v>1116</v>
      </c>
      <c r="C6" s="20">
        <f t="shared" si="1"/>
        <v>5.621316677580214</v>
      </c>
      <c r="D6" s="19">
        <f t="shared" si="1"/>
        <v>1160</v>
      </c>
      <c r="E6" s="20">
        <f t="shared" si="1"/>
        <v>5.842945650531406</v>
      </c>
      <c r="F6" s="19">
        <f t="shared" si="1"/>
        <v>1169</v>
      </c>
      <c r="G6" s="20">
        <f t="shared" si="1"/>
        <v>5.88827884954415</v>
      </c>
      <c r="H6" s="19">
        <f t="shared" si="1"/>
        <v>936</v>
      </c>
      <c r="I6" s="20">
        <f t="shared" si="1"/>
        <v>4.7146526973253415</v>
      </c>
      <c r="J6" s="19">
        <f t="shared" si="1"/>
        <v>927</v>
      </c>
      <c r="K6" s="20">
        <f t="shared" si="1"/>
        <v>4.669319498312598</v>
      </c>
      <c r="L6" s="19">
        <f t="shared" si="1"/>
        <v>1075</v>
      </c>
      <c r="M6" s="20">
        <f t="shared" si="1"/>
        <v>5.414798770966605</v>
      </c>
      <c r="N6" s="19">
        <f t="shared" si="1"/>
        <v>1407</v>
      </c>
      <c r="O6" s="20">
        <f t="shared" si="1"/>
        <v>7.087090112325593</v>
      </c>
      <c r="P6" s="19">
        <f t="shared" si="1"/>
        <v>1682</v>
      </c>
      <c r="Q6" s="20">
        <f t="shared" si="1"/>
        <v>8.472271193270538</v>
      </c>
      <c r="R6" s="21"/>
      <c r="S6" s="40" t="s">
        <v>5</v>
      </c>
      <c r="T6" s="41">
        <f>G4</f>
        <v>3.0222132675162445</v>
      </c>
      <c r="U6" s="41">
        <f t="shared" si="0"/>
        <v>-3.0222132675162445</v>
      </c>
      <c r="V6" s="41">
        <f>G5</f>
        <v>2.8660655820279053</v>
      </c>
      <c r="W6" s="39"/>
      <c r="X6" s="39"/>
      <c r="Y6" s="39"/>
      <c r="Z6" s="39"/>
    </row>
    <row r="7" spans="2:2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0" t="s">
        <v>6</v>
      </c>
      <c r="T7" s="41">
        <f>I4</f>
        <v>2.518511056263537</v>
      </c>
      <c r="U7" s="41">
        <f t="shared" si="0"/>
        <v>-2.518511056263537</v>
      </c>
      <c r="V7" s="41">
        <f>I5</f>
        <v>2.1961416410618044</v>
      </c>
      <c r="W7" s="39"/>
      <c r="X7" s="39"/>
      <c r="Y7" s="39"/>
      <c r="Z7" s="39"/>
    </row>
    <row r="8" spans="1:26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0" t="s">
        <v>7</v>
      </c>
      <c r="T8" s="41">
        <f>K4</f>
        <v>2.3371782602125624</v>
      </c>
      <c r="U8" s="41">
        <f t="shared" si="0"/>
        <v>-2.3371782602125624</v>
      </c>
      <c r="V8" s="41">
        <f>K5</f>
        <v>2.3321412381000353</v>
      </c>
      <c r="W8" s="39"/>
      <c r="X8" s="39"/>
      <c r="Y8" s="39"/>
      <c r="Z8" s="39"/>
    </row>
    <row r="9" spans="1:26" ht="12.75">
      <c r="A9" s="14" t="s">
        <v>11</v>
      </c>
      <c r="B9" s="47">
        <v>1033</v>
      </c>
      <c r="C9" s="15">
        <f>B9*100/$L$16</f>
        <v>5.203243842240467</v>
      </c>
      <c r="D9" s="47">
        <v>828</v>
      </c>
      <c r="E9" s="15">
        <f>D9*100/$L$16</f>
        <v>4.170654309172417</v>
      </c>
      <c r="F9" s="47">
        <v>669</v>
      </c>
      <c r="G9" s="15">
        <f>F9*100/$L$16</f>
        <v>3.3697677932806127</v>
      </c>
      <c r="H9" s="47">
        <v>584</v>
      </c>
      <c r="I9" s="15">
        <f>H9*100/$L$16</f>
        <v>2.9416209137158114</v>
      </c>
      <c r="J9" s="47">
        <v>489</v>
      </c>
      <c r="K9" s="15">
        <f>J9*100/$L$16</f>
        <v>2.463103813025739</v>
      </c>
      <c r="L9" s="47">
        <v>377</v>
      </c>
      <c r="M9" s="15">
        <f>L9*100/$L$16</f>
        <v>1.8989573364227068</v>
      </c>
      <c r="N9" s="47">
        <v>317</v>
      </c>
      <c r="O9" s="16">
        <f>N9*100/$L$16</f>
        <v>1.5967360096710825</v>
      </c>
      <c r="P9" s="47">
        <v>232</v>
      </c>
      <c r="Q9" s="15">
        <f>P9*100/$L$16</f>
        <v>1.1685891301062812</v>
      </c>
      <c r="R9" s="10"/>
      <c r="S9" s="40" t="s">
        <v>8</v>
      </c>
      <c r="T9" s="41">
        <f>M4</f>
        <v>2.589029365838916</v>
      </c>
      <c r="U9" s="41">
        <f t="shared" si="0"/>
        <v>-2.589029365838916</v>
      </c>
      <c r="V9" s="41">
        <f>M5</f>
        <v>2.8257694051276885</v>
      </c>
      <c r="W9" s="39"/>
      <c r="X9" s="39"/>
      <c r="Y9" s="39"/>
      <c r="Z9" s="39"/>
    </row>
    <row r="10" spans="1:26" ht="12.75">
      <c r="A10" s="14" t="s">
        <v>12</v>
      </c>
      <c r="B10" s="47">
        <v>961</v>
      </c>
      <c r="C10" s="15">
        <f>B10*100/$L$16</f>
        <v>4.840578250138518</v>
      </c>
      <c r="D10" s="47">
        <v>757</v>
      </c>
      <c r="E10" s="15">
        <f>D10*100/$L$16</f>
        <v>3.813025739182995</v>
      </c>
      <c r="F10" s="47">
        <v>711</v>
      </c>
      <c r="G10" s="15">
        <f>F10*100/$L$16</f>
        <v>3.5813227220067496</v>
      </c>
      <c r="H10" s="47">
        <v>614</v>
      </c>
      <c r="I10" s="15">
        <f>H10*100/$L$16</f>
        <v>3.0927315770916235</v>
      </c>
      <c r="J10" s="47">
        <v>506</v>
      </c>
      <c r="K10" s="15">
        <f>J10*100/$L$16</f>
        <v>2.5487331889386993</v>
      </c>
      <c r="L10" s="47">
        <v>429</v>
      </c>
      <c r="M10" s="15">
        <f>L10*100/$L$16</f>
        <v>2.1608824862741147</v>
      </c>
      <c r="N10" s="47">
        <v>377</v>
      </c>
      <c r="O10" s="16">
        <f>N10*100/$L$16</f>
        <v>1.8989573364227068</v>
      </c>
      <c r="P10" s="47">
        <v>323</v>
      </c>
      <c r="Q10" s="15">
        <f>P10*100/$L$16</f>
        <v>1.626958142346245</v>
      </c>
      <c r="R10" s="16"/>
      <c r="S10" s="40" t="s">
        <v>9</v>
      </c>
      <c r="T10" s="41">
        <f>O4</f>
        <v>3.551100589331587</v>
      </c>
      <c r="U10" s="41">
        <f t="shared" si="0"/>
        <v>-3.551100589331587</v>
      </c>
      <c r="V10" s="41">
        <f>O5</f>
        <v>3.535989522994006</v>
      </c>
      <c r="W10" s="39"/>
      <c r="X10" s="39"/>
      <c r="Y10" s="39"/>
      <c r="Z10" s="39"/>
    </row>
    <row r="11" spans="1:26" ht="13.5" thickBot="1">
      <c r="A11" s="18" t="s">
        <v>13</v>
      </c>
      <c r="B11" s="19">
        <f aca="true" t="shared" si="2" ref="B11:Q11">SUM(B9:B10)</f>
        <v>1994</v>
      </c>
      <c r="C11" s="20">
        <f t="shared" si="2"/>
        <v>10.043822092378985</v>
      </c>
      <c r="D11" s="19">
        <f t="shared" si="2"/>
        <v>1585</v>
      </c>
      <c r="E11" s="20">
        <f t="shared" si="2"/>
        <v>7.983680048355412</v>
      </c>
      <c r="F11" s="19">
        <f t="shared" si="2"/>
        <v>1380</v>
      </c>
      <c r="G11" s="20">
        <f t="shared" si="2"/>
        <v>6.951090515287362</v>
      </c>
      <c r="H11" s="19">
        <f t="shared" si="2"/>
        <v>1198</v>
      </c>
      <c r="I11" s="20">
        <f t="shared" si="2"/>
        <v>6.034352490807435</v>
      </c>
      <c r="J11" s="19">
        <f t="shared" si="2"/>
        <v>995</v>
      </c>
      <c r="K11" s="20">
        <f t="shared" si="2"/>
        <v>5.011837001964438</v>
      </c>
      <c r="L11" s="19">
        <f t="shared" si="2"/>
        <v>806</v>
      </c>
      <c r="M11" s="20">
        <f t="shared" si="2"/>
        <v>4.059839822696821</v>
      </c>
      <c r="N11" s="19">
        <f t="shared" si="2"/>
        <v>694</v>
      </c>
      <c r="O11" s="20">
        <f t="shared" si="2"/>
        <v>3.4956933460937893</v>
      </c>
      <c r="P11" s="19">
        <f t="shared" si="2"/>
        <v>555</v>
      </c>
      <c r="Q11" s="20">
        <f t="shared" si="2"/>
        <v>2.7955472724525263</v>
      </c>
      <c r="R11" s="16"/>
      <c r="S11" s="40" t="s">
        <v>10</v>
      </c>
      <c r="T11" s="41">
        <f>Q4</f>
        <v>4.382209237898555</v>
      </c>
      <c r="U11" s="41">
        <f t="shared" si="0"/>
        <v>-4.382209237898555</v>
      </c>
      <c r="V11" s="41">
        <f>Q5</f>
        <v>4.090061955371984</v>
      </c>
      <c r="W11" s="39"/>
      <c r="X11" s="39"/>
      <c r="Y11" s="39"/>
      <c r="Z11" s="39"/>
    </row>
    <row r="12" spans="2:26" ht="12.75"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0" t="s">
        <v>14</v>
      </c>
      <c r="T12" s="41">
        <f>C9</f>
        <v>5.203243842240467</v>
      </c>
      <c r="U12" s="41">
        <f t="shared" si="0"/>
        <v>-5.203243842240467</v>
      </c>
      <c r="V12" s="41">
        <f>C10</f>
        <v>4.840578250138518</v>
      </c>
      <c r="W12" s="39"/>
      <c r="X12" s="39"/>
      <c r="Y12" s="39"/>
      <c r="Z12" s="39"/>
    </row>
    <row r="13" spans="1:26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0" t="s">
        <v>15</v>
      </c>
      <c r="T13" s="41">
        <f>E9</f>
        <v>4.170654309172417</v>
      </c>
      <c r="U13" s="41">
        <f t="shared" si="0"/>
        <v>-4.170654309172417</v>
      </c>
      <c r="V13" s="41">
        <f>E10</f>
        <v>3.813025739182995</v>
      </c>
      <c r="W13" s="39"/>
      <c r="X13" s="39"/>
      <c r="Y13" s="39"/>
      <c r="Z13" s="39"/>
    </row>
    <row r="14" spans="1:26" ht="12.75">
      <c r="A14" s="14" t="s">
        <v>11</v>
      </c>
      <c r="B14" s="47">
        <v>228</v>
      </c>
      <c r="C14" s="15">
        <f>B14*100/$L$16</f>
        <v>1.1484410416561728</v>
      </c>
      <c r="D14" s="47">
        <v>133</v>
      </c>
      <c r="E14" s="15">
        <f>D14*100/$L$16</f>
        <v>0.6699239409661009</v>
      </c>
      <c r="F14" s="47">
        <v>48</v>
      </c>
      <c r="G14" s="15">
        <f>F14*100/$L$16</f>
        <v>0.24177706140129956</v>
      </c>
      <c r="H14" s="47">
        <v>3</v>
      </c>
      <c r="I14" s="16">
        <f>H14*100/$L$16</f>
        <v>0.015111066337581223</v>
      </c>
      <c r="J14" s="47">
        <v>1</v>
      </c>
      <c r="K14" s="15">
        <f>J14*100/$L$16</f>
        <v>0.005037022112527074</v>
      </c>
      <c r="L14" s="26">
        <f>+SUM(B4,D4,F4,H4,J4,L4,N4,P4,B9,D9,F9,H9,J9,L9,N9,P9,B14,D14,F14,H14,J14)</f>
        <v>9762</v>
      </c>
      <c r="M14" s="27">
        <f>SUM(C4,E4,G4,I4,K4,M4,O4,Q4,C9,E9,G9,I9,K9,M9,O9,Q9,C14,E14,G14,I14,K14)</f>
        <v>49.1714098624893</v>
      </c>
      <c r="N14" s="14"/>
      <c r="O14" s="14"/>
      <c r="P14" s="14"/>
      <c r="Q14" s="14"/>
      <c r="S14" s="40" t="s">
        <v>16</v>
      </c>
      <c r="T14" s="41">
        <f>G9</f>
        <v>3.3697677932806127</v>
      </c>
      <c r="U14" s="41">
        <f t="shared" si="0"/>
        <v>-3.3697677932806127</v>
      </c>
      <c r="V14" s="41">
        <f>G10</f>
        <v>3.5813227220067496</v>
      </c>
      <c r="W14" s="39"/>
      <c r="X14" s="39"/>
      <c r="Y14" s="39"/>
      <c r="Z14" s="39"/>
    </row>
    <row r="15" spans="1:26" ht="12.75">
      <c r="A15" s="14" t="s">
        <v>12</v>
      </c>
      <c r="B15" s="47">
        <v>367</v>
      </c>
      <c r="C15" s="15">
        <f>B15*100/$L$16</f>
        <v>1.8485871152974362</v>
      </c>
      <c r="D15" s="47">
        <v>263</v>
      </c>
      <c r="E15" s="15">
        <f>D15*100/$L$16</f>
        <v>1.3247368155946204</v>
      </c>
      <c r="F15" s="47">
        <v>96</v>
      </c>
      <c r="G15" s="15">
        <f>F15*100/$L$16</f>
        <v>0.48355412280259913</v>
      </c>
      <c r="H15" s="47">
        <v>33</v>
      </c>
      <c r="I15" s="16">
        <f>H15*100/$L$16</f>
        <v>0.16622172971339344</v>
      </c>
      <c r="J15" s="47">
        <v>2</v>
      </c>
      <c r="K15" s="15">
        <f>J15*100/$L$16</f>
        <v>0.010074044225054148</v>
      </c>
      <c r="L15" s="26">
        <f>+SUM(B5,D5,F5,H5,J5,L5,N5,P5,B10,D10,F10,H10,J10,L10,N10,P10,B15,D15,F15,H15,J15)</f>
        <v>10091</v>
      </c>
      <c r="M15" s="27">
        <f>SUM(C5,E5,G5,I5,K5,M5,O5,Q5,C10,E10,G10,I10,K10,M10,O10,Q10,C15,E15,G15,I15,K15)</f>
        <v>50.828590137510695</v>
      </c>
      <c r="N15" s="14"/>
      <c r="O15" s="14"/>
      <c r="P15" s="14"/>
      <c r="Q15" s="14"/>
      <c r="S15" s="40" t="s">
        <v>17</v>
      </c>
      <c r="T15" s="41">
        <f>I9</f>
        <v>2.9416209137158114</v>
      </c>
      <c r="U15" s="41">
        <f t="shared" si="0"/>
        <v>-2.9416209137158114</v>
      </c>
      <c r="V15" s="41">
        <f>I10</f>
        <v>3.0927315770916235</v>
      </c>
      <c r="W15" s="39"/>
      <c r="X15" s="39"/>
      <c r="Y15" s="39"/>
      <c r="Z15" s="39"/>
    </row>
    <row r="16" spans="1:26" ht="13.5" thickBot="1">
      <c r="A16" s="18" t="s">
        <v>13</v>
      </c>
      <c r="B16" s="19">
        <f aca="true" t="shared" si="3" ref="B16:M16">SUM(B14:B15)</f>
        <v>595</v>
      </c>
      <c r="C16" s="20">
        <f t="shared" si="3"/>
        <v>2.997028156953609</v>
      </c>
      <c r="D16" s="19">
        <f t="shared" si="3"/>
        <v>396</v>
      </c>
      <c r="E16" s="20">
        <f t="shared" si="3"/>
        <v>1.9946607565607213</v>
      </c>
      <c r="F16" s="19">
        <f t="shared" si="3"/>
        <v>144</v>
      </c>
      <c r="G16" s="20">
        <f t="shared" si="3"/>
        <v>0.7253311842038987</v>
      </c>
      <c r="H16" s="19">
        <f t="shared" si="3"/>
        <v>36</v>
      </c>
      <c r="I16" s="20">
        <f t="shared" si="3"/>
        <v>0.18133279605097466</v>
      </c>
      <c r="J16" s="19">
        <f t="shared" si="3"/>
        <v>3</v>
      </c>
      <c r="K16" s="20">
        <f t="shared" si="3"/>
        <v>0.015111066337581223</v>
      </c>
      <c r="L16" s="19">
        <f t="shared" si="3"/>
        <v>19853</v>
      </c>
      <c r="M16" s="19">
        <f t="shared" si="3"/>
        <v>100</v>
      </c>
      <c r="N16" s="28"/>
      <c r="O16" s="28"/>
      <c r="P16" s="28"/>
      <c r="Q16" s="28"/>
      <c r="S16" s="40" t="s">
        <v>18</v>
      </c>
      <c r="T16" s="41">
        <f>K9</f>
        <v>2.463103813025739</v>
      </c>
      <c r="U16" s="41">
        <f t="shared" si="0"/>
        <v>-2.463103813025739</v>
      </c>
      <c r="V16" s="41">
        <f>K10</f>
        <v>2.5487331889386993</v>
      </c>
      <c r="W16" s="39"/>
      <c r="X16" s="39"/>
      <c r="Y16" s="39"/>
      <c r="Z16" s="39"/>
    </row>
    <row r="17" spans="1:26" ht="12.75">
      <c r="A17" s="14" t="s">
        <v>27</v>
      </c>
      <c r="P17" s="29"/>
      <c r="Q17" s="29"/>
      <c r="S17" s="40" t="s">
        <v>19</v>
      </c>
      <c r="T17" s="41">
        <f>M9</f>
        <v>1.8989573364227068</v>
      </c>
      <c r="U17" s="41">
        <f t="shared" si="0"/>
        <v>-1.8989573364227068</v>
      </c>
      <c r="V17" s="41">
        <f>M10</f>
        <v>2.1608824862741147</v>
      </c>
      <c r="W17" s="39"/>
      <c r="X17" s="39"/>
      <c r="Y17" s="39"/>
      <c r="Z17" s="39"/>
    </row>
    <row r="18" spans="1:26" ht="12.75">
      <c r="A18" s="49" t="s">
        <v>29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40" t="s">
        <v>20</v>
      </c>
      <c r="T18" s="41">
        <f>O9</f>
        <v>1.5967360096710825</v>
      </c>
      <c r="U18" s="41">
        <f t="shared" si="0"/>
        <v>-1.5967360096710825</v>
      </c>
      <c r="V18" s="41">
        <f>O10</f>
        <v>1.8989573364227068</v>
      </c>
      <c r="W18" s="39"/>
      <c r="X18" s="39"/>
      <c r="Y18" s="39"/>
      <c r="Z18" s="39"/>
    </row>
    <row r="19" spans="4:26" ht="12.75">
      <c r="D19" s="34"/>
      <c r="O19" s="34"/>
      <c r="R19" s="38"/>
      <c r="S19" s="43" t="s">
        <v>21</v>
      </c>
      <c r="T19" s="44">
        <f>Q9</f>
        <v>1.1685891301062812</v>
      </c>
      <c r="U19" s="41">
        <f t="shared" si="0"/>
        <v>-1.1685891301062812</v>
      </c>
      <c r="V19" s="44">
        <f>Q10</f>
        <v>1.626958142346245</v>
      </c>
      <c r="W19" s="45"/>
      <c r="X19" s="45"/>
      <c r="Y19" s="39"/>
      <c r="Z19" s="39"/>
    </row>
    <row r="20" spans="1:26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40" t="s">
        <v>22</v>
      </c>
      <c r="T20" s="41">
        <f>C14</f>
        <v>1.1484410416561728</v>
      </c>
      <c r="U20" s="41">
        <f t="shared" si="0"/>
        <v>-1.1484410416561728</v>
      </c>
      <c r="V20" s="41">
        <f>C15</f>
        <v>1.8485871152974362</v>
      </c>
      <c r="W20" s="45"/>
      <c r="X20" s="45"/>
      <c r="Y20" s="45"/>
      <c r="Z20" s="45"/>
    </row>
    <row r="21" spans="19:26" ht="12.75">
      <c r="S21" s="40" t="s">
        <v>23</v>
      </c>
      <c r="T21" s="41">
        <f>E14</f>
        <v>0.6699239409661009</v>
      </c>
      <c r="U21" s="41">
        <f t="shared" si="0"/>
        <v>-0.6699239409661009</v>
      </c>
      <c r="V21" s="41">
        <f>E15</f>
        <v>1.3247368155946204</v>
      </c>
      <c r="W21" s="45"/>
      <c r="X21" s="45"/>
      <c r="Y21" s="45"/>
      <c r="Z21" s="45"/>
    </row>
    <row r="22" spans="19:26" ht="12.75">
      <c r="S22" s="40" t="s">
        <v>24</v>
      </c>
      <c r="T22" s="41">
        <f>G14</f>
        <v>0.24177706140129956</v>
      </c>
      <c r="U22" s="41">
        <f t="shared" si="0"/>
        <v>-0.24177706140129956</v>
      </c>
      <c r="V22" s="41">
        <f>G15</f>
        <v>0.48355412280259913</v>
      </c>
      <c r="W22" s="39"/>
      <c r="X22" s="39"/>
      <c r="Y22" s="39"/>
      <c r="Z22" s="39"/>
    </row>
    <row r="23" spans="19:26" ht="12.75">
      <c r="S23" s="46" t="s">
        <v>25</v>
      </c>
      <c r="T23" s="41">
        <f>I14</f>
        <v>0.015111066337581223</v>
      </c>
      <c r="U23" s="41">
        <f t="shared" si="0"/>
        <v>-0.015111066337581223</v>
      </c>
      <c r="V23" s="41">
        <f>I15</f>
        <v>0.16622172971339344</v>
      </c>
      <c r="W23" s="39"/>
      <c r="X23" s="39"/>
      <c r="Y23" s="39"/>
      <c r="Z23" s="39"/>
    </row>
    <row r="24" spans="19:26" ht="12.75">
      <c r="S24" s="46" t="s">
        <v>26</v>
      </c>
      <c r="T24" s="41">
        <f>K14</f>
        <v>0.005037022112527074</v>
      </c>
      <c r="U24" s="41">
        <f t="shared" si="0"/>
        <v>-0.005037022112527074</v>
      </c>
      <c r="V24" s="41">
        <f>K15</f>
        <v>0.010074044225054148</v>
      </c>
      <c r="W24" s="39"/>
      <c r="X24" s="39"/>
      <c r="Y24" s="39"/>
      <c r="Z24" s="39"/>
    </row>
    <row r="25" spans="19:26" ht="12.75">
      <c r="S25" s="39"/>
      <c r="T25" s="39"/>
      <c r="U25" s="39"/>
      <c r="V25" s="39"/>
      <c r="W25" s="39"/>
      <c r="X25" s="39"/>
      <c r="Y25" s="39"/>
      <c r="Z25" s="39"/>
    </row>
    <row r="29" ht="12.75"/>
    <row r="30" ht="12.75"/>
    <row r="42" spans="4:16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4:16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4:16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4:16" ht="12.75">
      <c r="D45" s="31"/>
      <c r="E45" s="31"/>
      <c r="F45" s="35"/>
      <c r="G45" s="36"/>
      <c r="H45" s="37"/>
      <c r="I45" s="37"/>
      <c r="J45" s="37"/>
      <c r="K45" s="31"/>
      <c r="L45" s="31"/>
      <c r="M45" s="31"/>
      <c r="N45" s="31"/>
      <c r="O45" s="31"/>
      <c r="P45" s="31"/>
    </row>
    <row r="46" spans="4:16" ht="12.75">
      <c r="D46" s="31"/>
      <c r="E46" s="31"/>
      <c r="F46" s="35"/>
      <c r="G46" s="36"/>
      <c r="H46" s="37"/>
      <c r="I46" s="37"/>
      <c r="J46" s="37"/>
      <c r="K46" s="31"/>
      <c r="L46" s="31"/>
      <c r="M46" s="31"/>
      <c r="N46" s="31"/>
      <c r="O46" s="31"/>
      <c r="P46" s="31"/>
    </row>
    <row r="47" spans="4:16" ht="12.75">
      <c r="D47" s="31"/>
      <c r="E47" s="31"/>
      <c r="F47" s="35"/>
      <c r="G47" s="36"/>
      <c r="H47" s="37"/>
      <c r="I47" s="37"/>
      <c r="J47" s="37"/>
      <c r="K47" s="31"/>
      <c r="L47" s="31"/>
      <c r="M47" s="31"/>
      <c r="N47" s="31"/>
      <c r="O47" s="31"/>
      <c r="P47" s="31"/>
    </row>
    <row r="48" spans="4:16" ht="12.75">
      <c r="D48" s="31"/>
      <c r="E48" s="31"/>
      <c r="F48" s="35"/>
      <c r="G48" s="36"/>
      <c r="H48" s="37"/>
      <c r="I48" s="37"/>
      <c r="J48" s="37"/>
      <c r="K48" s="31"/>
      <c r="L48" s="31"/>
      <c r="M48" s="31"/>
      <c r="N48" s="31"/>
      <c r="O48" s="31"/>
      <c r="P48" s="31"/>
    </row>
    <row r="49" spans="4:16" ht="12.75">
      <c r="D49" s="31"/>
      <c r="E49" s="31"/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</row>
    <row r="50" spans="4:16" ht="12.75">
      <c r="D50" s="31"/>
      <c r="E50" s="31"/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</row>
    <row r="51" spans="4:16" ht="12.75">
      <c r="D51" s="31"/>
      <c r="E51" s="31"/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</row>
    <row r="52" spans="4:16" ht="12.75">
      <c r="D52" s="31"/>
      <c r="E52" s="31"/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</row>
    <row r="53" spans="4:16" ht="12.75">
      <c r="D53" s="31"/>
      <c r="E53" s="31"/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</row>
    <row r="54" spans="4:16" ht="12.75">
      <c r="D54" s="31"/>
      <c r="E54" s="31"/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</row>
    <row r="55" spans="4:16" ht="12.75">
      <c r="D55" s="31"/>
      <c r="E55" s="31"/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</row>
    <row r="56" spans="4:16" ht="12.75">
      <c r="D56" s="31"/>
      <c r="E56" s="31"/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</row>
    <row r="57" spans="4:16" ht="12.75">
      <c r="D57" s="31"/>
      <c r="E57" s="31"/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</row>
    <row r="58" spans="4:16" ht="12.75">
      <c r="D58" s="31"/>
      <c r="E58" s="31"/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</row>
    <row r="59" spans="4:16" ht="12.75">
      <c r="D59" s="31"/>
      <c r="E59" s="31"/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</row>
    <row r="60" spans="4:16" ht="12.75">
      <c r="D60" s="31"/>
      <c r="E60" s="31"/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</row>
    <row r="61" spans="4:16" ht="12.75">
      <c r="D61" s="31"/>
      <c r="E61" s="31"/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</row>
    <row r="62" spans="4:16" ht="12.75">
      <c r="D62" s="31"/>
      <c r="E62" s="31"/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</row>
    <row r="63" spans="4:16" ht="12.75">
      <c r="D63" s="31"/>
      <c r="E63" s="31"/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</row>
    <row r="64" spans="4:16" ht="12.75">
      <c r="D64" s="31"/>
      <c r="E64" s="31"/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</row>
    <row r="65" spans="4:16" ht="12.75">
      <c r="D65" s="31"/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</row>
    <row r="66" spans="4:16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4:16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4:16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4:16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4:16" ht="12.7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4:16" ht="12.7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4:16" ht="12.7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4:16" ht="12.7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4:16" ht="12.7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4:16" ht="12.7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4:16" ht="12.7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4:16" ht="12.7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4:16" ht="12.7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4:16" ht="12.7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4:16" ht="12.7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4:16" ht="12.7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4:16" ht="12.7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4:16" ht="12.7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4:16" ht="12.7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ht="12.7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4:16" ht="12.7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4:16" ht="12.7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4:16" ht="12.7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4:16" ht="12.7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4:16" ht="12.7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4:16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4:16" ht="12.7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4:16" ht="12.7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4:16" ht="12.7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4:16" ht="12.7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4:16" ht="12.7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4:16" ht="12.7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4:16" ht="12.7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4:16" ht="12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4:16" ht="12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4:16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4:16" ht="12.7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4:16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4:16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4:16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4:16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4:16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4:16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4:16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4:16" ht="12.7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4:16" ht="12.7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4:16" ht="12.7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4:16" ht="12.7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4:16" ht="12.7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4:16" ht="12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4:16" ht="12.7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2009-09-28T10:32:34Z</cp:lastPrinted>
  <dcterms:created xsi:type="dcterms:W3CDTF">2007-11-19T16:13:03Z</dcterms:created>
  <dcterms:modified xsi:type="dcterms:W3CDTF">2017-04-21T08:06:05Z</dcterms:modified>
  <cp:category/>
  <cp:version/>
  <cp:contentType/>
  <cp:contentStatus/>
</cp:coreProperties>
</file>