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6.01" sheetId="1" r:id="rId1"/>
  </sheets>
  <definedNames>
    <definedName name="_xlnm.Print_Area" localSheetId="0">'02.06.01'!$A$1:$K$83</definedName>
  </definedNames>
  <calcPr fullCalcOnLoad="1"/>
</workbook>
</file>

<file path=xl/sharedStrings.xml><?xml version="1.0" encoding="utf-8"?>
<sst xmlns="http://schemas.openxmlformats.org/spreadsheetml/2006/main" count="172" uniqueCount="163">
  <si>
    <t>02.06.01 Ciutadans/es estrangers/es</t>
  </si>
  <si>
    <t>Nacionalitat</t>
  </si>
  <si>
    <r>
      <t>D</t>
    </r>
    <r>
      <rPr>
        <b/>
        <sz val="8"/>
        <color indexed="9"/>
        <rFont val="Arial"/>
        <family val="2"/>
      </rPr>
      <t xml:space="preserve"> abso.</t>
    </r>
  </si>
  <si>
    <r>
      <t>D</t>
    </r>
    <r>
      <rPr>
        <b/>
        <sz val="8"/>
        <color indexed="9"/>
        <rFont val="Arial"/>
        <family val="2"/>
      </rPr>
      <t xml:space="preserve"> %</t>
    </r>
  </si>
  <si>
    <t>Algèria</t>
  </si>
  <si>
    <t>Afganistan</t>
  </si>
  <si>
    <t>Egipte</t>
  </si>
  <si>
    <t>Mongòlia</t>
  </si>
  <si>
    <t>Líbia</t>
  </si>
  <si>
    <t>Àsia central</t>
  </si>
  <si>
    <t>Marroc</t>
  </si>
  <si>
    <t>Filipines</t>
  </si>
  <si>
    <t>Sàhara Occ.</t>
  </si>
  <si>
    <t>Indonèsia</t>
  </si>
  <si>
    <t>Tunísia</t>
  </si>
  <si>
    <t>Malàisia</t>
  </si>
  <si>
    <t xml:space="preserve">Àfrica del nord </t>
  </si>
  <si>
    <t>Tailàndia</t>
  </si>
  <si>
    <t>Benín</t>
  </si>
  <si>
    <t>Àsia del sud-est</t>
  </si>
  <si>
    <t>Burkina Faso</t>
  </si>
  <si>
    <t>Bangla Desh</t>
  </si>
  <si>
    <t>Índia</t>
  </si>
  <si>
    <t>Costa d'Ivori</t>
  </si>
  <si>
    <t>Nepal</t>
  </si>
  <si>
    <t>Gàmbia</t>
  </si>
  <si>
    <t>Pakistan</t>
  </si>
  <si>
    <t>Ghana</t>
  </si>
  <si>
    <t>Àsia sud-central</t>
  </si>
  <si>
    <t>Guinea</t>
  </si>
  <si>
    <t>Iran</t>
  </si>
  <si>
    <t>Guinea Bissau</t>
  </si>
  <si>
    <t>Iraq</t>
  </si>
  <si>
    <t>Libèria</t>
  </si>
  <si>
    <t>Israel</t>
  </si>
  <si>
    <t>Mali</t>
  </si>
  <si>
    <t>Jordània</t>
  </si>
  <si>
    <t>Mauritània</t>
  </si>
  <si>
    <t>Líban</t>
  </si>
  <si>
    <t>Síria</t>
  </si>
  <si>
    <t>Nigèria</t>
  </si>
  <si>
    <t>Turquia</t>
  </si>
  <si>
    <t>Senegal</t>
  </si>
  <si>
    <t>Orient pròxim i mitjà</t>
  </si>
  <si>
    <t>Sierra Leone</t>
  </si>
  <si>
    <t>Azerbaidjan</t>
  </si>
  <si>
    <t>Togo</t>
  </si>
  <si>
    <t>Kazakhstan</t>
  </si>
  <si>
    <t xml:space="preserve">Àfrica occidental </t>
  </si>
  <si>
    <t>Uzbekistan</t>
  </si>
  <si>
    <t>Àsia sud-oest</t>
  </si>
  <si>
    <t>Kenya</t>
  </si>
  <si>
    <t>Madagascar</t>
  </si>
  <si>
    <t>Moçambic</t>
  </si>
  <si>
    <t>Armènia</t>
  </si>
  <si>
    <t>Rwanda</t>
  </si>
  <si>
    <t>Bielorússia</t>
  </si>
  <si>
    <t>Tanzània</t>
  </si>
  <si>
    <t>Geòrgia</t>
  </si>
  <si>
    <t>Moldàvia</t>
  </si>
  <si>
    <t xml:space="preserve">Àfrica oriental </t>
  </si>
  <si>
    <t>Rússia</t>
  </si>
  <si>
    <t>Angola</t>
  </si>
  <si>
    <t>Ucraïna</t>
  </si>
  <si>
    <t>Camerun</t>
  </si>
  <si>
    <t>Europa de l'est</t>
  </si>
  <si>
    <t>Congo</t>
  </si>
  <si>
    <t>Albània</t>
  </si>
  <si>
    <t>Guinea Equatorial</t>
  </si>
  <si>
    <t>Bòsnia i Hercegovina</t>
  </si>
  <si>
    <t>R. D. del Congo</t>
  </si>
  <si>
    <t>Macedònia</t>
  </si>
  <si>
    <t xml:space="preserve">Sèrbia </t>
  </si>
  <si>
    <t xml:space="preserve">Àfrica central </t>
  </si>
  <si>
    <t>Europa del sud-est</t>
  </si>
  <si>
    <t>Rep. de Sud-àfrica</t>
  </si>
  <si>
    <t xml:space="preserve">Àfrica austral </t>
  </si>
  <si>
    <t>Àustria</t>
  </si>
  <si>
    <t>Resta d'Àfrica</t>
  </si>
  <si>
    <t>Bèlgica</t>
  </si>
  <si>
    <t>Bahames</t>
  </si>
  <si>
    <t>Bulgària</t>
  </si>
  <si>
    <t>Cuba</t>
  </si>
  <si>
    <t>Croàcia</t>
  </si>
  <si>
    <t>Dominica</t>
  </si>
  <si>
    <t>Dinamarca</t>
  </si>
  <si>
    <t>Haití</t>
  </si>
  <si>
    <t>Eslovàquia</t>
  </si>
  <si>
    <t>Rep. Dominicana</t>
  </si>
  <si>
    <t>Eslovènia</t>
  </si>
  <si>
    <t>Estònia</t>
  </si>
  <si>
    <t>Carib</t>
  </si>
  <si>
    <t>Finlàndia</t>
  </si>
  <si>
    <t>Costa Rica</t>
  </si>
  <si>
    <t>França</t>
  </si>
  <si>
    <t>El Salvador</t>
  </si>
  <si>
    <t>Grècia</t>
  </si>
  <si>
    <t xml:space="preserve">Guatemala </t>
  </si>
  <si>
    <t>Hongria</t>
  </si>
  <si>
    <t>Hondures</t>
  </si>
  <si>
    <t>Irlanda</t>
  </si>
  <si>
    <t>Nicaragua</t>
  </si>
  <si>
    <t>Itàlia</t>
  </si>
  <si>
    <t>Panamà</t>
  </si>
  <si>
    <t>Amèrica central</t>
  </si>
  <si>
    <t>Lituània</t>
  </si>
  <si>
    <t>Argentina</t>
  </si>
  <si>
    <t>Països Baixos</t>
  </si>
  <si>
    <t>Bolívia</t>
  </si>
  <si>
    <t>Polònia</t>
  </si>
  <si>
    <t>Brasil</t>
  </si>
  <si>
    <t>Portugal</t>
  </si>
  <si>
    <t>Colòmbia</t>
  </si>
  <si>
    <t>Regne Unit</t>
  </si>
  <si>
    <t>Equador</t>
  </si>
  <si>
    <t>Rep. Txeca</t>
  </si>
  <si>
    <t>Paraguai</t>
  </si>
  <si>
    <t>Romania</t>
  </si>
  <si>
    <t>Perú</t>
  </si>
  <si>
    <t>Suècia</t>
  </si>
  <si>
    <t>Uruguai</t>
  </si>
  <si>
    <t>Xipre</t>
  </si>
  <si>
    <t>Veneçuela</t>
  </si>
  <si>
    <t>Unió Europea</t>
  </si>
  <si>
    <t>Xile</t>
  </si>
  <si>
    <t>Andorra</t>
  </si>
  <si>
    <t>Amèrica del sud</t>
  </si>
  <si>
    <t>Islàndia</t>
  </si>
  <si>
    <t>Canadà</t>
  </si>
  <si>
    <t>Noruega</t>
  </si>
  <si>
    <t>E.U.A</t>
  </si>
  <si>
    <t>Suïssa</t>
  </si>
  <si>
    <t>Mèxic</t>
  </si>
  <si>
    <t>Resta d'Europa</t>
  </si>
  <si>
    <t xml:space="preserve">Amèrica del nord </t>
  </si>
  <si>
    <t>Corea</t>
  </si>
  <si>
    <t>Corea del Nord</t>
  </si>
  <si>
    <t>Austràlia</t>
  </si>
  <si>
    <t>Japó</t>
  </si>
  <si>
    <t>Nova Zelanda</t>
  </si>
  <si>
    <t>Taiwan</t>
  </si>
  <si>
    <t>Oceania</t>
  </si>
  <si>
    <t>Xina</t>
  </si>
  <si>
    <t>Àsia oriental</t>
  </si>
  <si>
    <t>Total</t>
  </si>
  <si>
    <t>Font: Ajuntament de Sabadell. Gestió de la Informació.</t>
  </si>
  <si>
    <t>Somàlia</t>
  </si>
  <si>
    <t>Botswana</t>
  </si>
  <si>
    <t>Països Àfrica S.R.D.E.</t>
  </si>
  <si>
    <t>Singapur</t>
  </si>
  <si>
    <t>Vietnam</t>
  </si>
  <si>
    <t>Kuwait</t>
  </si>
  <si>
    <t>Palestina</t>
  </si>
  <si>
    <t>-</t>
  </si>
  <si>
    <t>Nacionalitat. Sabadell. 1/1/2016 i 1/1/2017</t>
  </si>
  <si>
    <t>Gabpn</t>
  </si>
  <si>
    <t>Sao Tomé i Principe</t>
  </si>
  <si>
    <t>Cap Verd</t>
  </si>
  <si>
    <t>Tadjikistan</t>
  </si>
  <si>
    <t>Maldives</t>
  </si>
  <si>
    <t>Letònia</t>
  </si>
  <si>
    <t>Apàtrida / no consta</t>
  </si>
  <si>
    <t>Alemanya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</si>
</sst>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14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2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1" xfId="21" applyFont="1" applyFill="1" applyBorder="1" applyAlignment="1">
      <alignment horizontal="left" shrinkToFit="1"/>
      <protection/>
    </xf>
    <xf numFmtId="0" fontId="9" fillId="0" borderId="1" xfId="21" applyFont="1" applyFill="1" applyBorder="1" applyAlignment="1">
      <alignment horizontal="left" shrinkToFit="1"/>
      <protection/>
    </xf>
    <xf numFmtId="0" fontId="9" fillId="0" borderId="2" xfId="21" applyFont="1" applyFill="1" applyBorder="1" applyAlignment="1">
      <alignment horizontal="left" shrinkToFit="1"/>
      <protection/>
    </xf>
    <xf numFmtId="0" fontId="0" fillId="0" borderId="0" xfId="0" applyFont="1" applyFill="1" applyAlignment="1">
      <alignment/>
    </xf>
    <xf numFmtId="0" fontId="6" fillId="0" borderId="2" xfId="21" applyFont="1" applyFill="1" applyBorder="1" applyAlignment="1">
      <alignment horizontal="left" shrinkToFit="1"/>
      <protection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3" xfId="21" applyFont="1" applyFill="1" applyBorder="1" applyAlignment="1">
      <alignment horizontal="left" shrinkToFit="1"/>
      <protection/>
    </xf>
    <xf numFmtId="0" fontId="6" fillId="0" borderId="4" xfId="21" applyFont="1" applyFill="1" applyBorder="1" applyAlignment="1">
      <alignment horizontal="left" shrinkToFit="1"/>
      <protection/>
    </xf>
    <xf numFmtId="0" fontId="9" fillId="0" borderId="3" xfId="21" applyFont="1" applyFill="1" applyBorder="1" applyAlignment="1">
      <alignment horizontal="left" shrinkToFit="1"/>
      <protection/>
    </xf>
    <xf numFmtId="0" fontId="9" fillId="0" borderId="4" xfId="21" applyFont="1" applyFill="1" applyBorder="1" applyAlignment="1">
      <alignment horizontal="left" shrinkToFit="1"/>
      <protection/>
    </xf>
    <xf numFmtId="0" fontId="0" fillId="0" borderId="5" xfId="0" applyFill="1" applyBorder="1" applyAlignment="1">
      <alignment/>
    </xf>
    <xf numFmtId="2" fontId="8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0" fontId="6" fillId="0" borderId="7" xfId="21" applyFont="1" applyFill="1" applyBorder="1" applyAlignment="1">
      <alignment horizontal="left" shrinkToFit="1"/>
      <protection/>
    </xf>
    <xf numFmtId="0" fontId="6" fillId="0" borderId="0" xfId="21" applyFont="1" applyFill="1" applyBorder="1" applyAlignment="1">
      <alignment horizontal="left" shrinkToFit="1"/>
      <protection/>
    </xf>
    <xf numFmtId="3" fontId="0" fillId="0" borderId="0" xfId="0" applyNumberFormat="1" applyFill="1" applyAlignment="1">
      <alignment/>
    </xf>
    <xf numFmtId="3" fontId="8" fillId="0" borderId="8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9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6.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55">
      <selection activeCell="M68" sqref="M68"/>
    </sheetView>
  </sheetViews>
  <sheetFormatPr defaultColWidth="11.421875" defaultRowHeight="12.75" customHeight="1"/>
  <cols>
    <col min="1" max="1" width="16.140625" style="0" customWidth="1"/>
    <col min="2" max="3" width="8.421875" style="1" customWidth="1"/>
    <col min="4" max="4" width="6.7109375" style="1" customWidth="1"/>
    <col min="5" max="5" width="8.00390625" style="1" customWidth="1"/>
    <col min="6" max="6" width="3.421875" style="0" customWidth="1"/>
    <col min="7" max="7" width="18.140625" style="0" customWidth="1"/>
    <col min="8" max="9" width="8.421875" style="0" customWidth="1"/>
    <col min="10" max="10" width="6.7109375" style="0" customWidth="1"/>
    <col min="11" max="11" width="7.28125" style="0" customWidth="1"/>
    <col min="12" max="12" width="6.421875" style="0" customWidth="1"/>
    <col min="13" max="13" width="12.7109375" style="0" customWidth="1"/>
    <col min="14" max="14" width="8.7109375" style="0" customWidth="1"/>
    <col min="15" max="15" width="5.57421875" style="0" customWidth="1"/>
    <col min="16" max="16" width="5.7109375" style="0" customWidth="1"/>
  </cols>
  <sheetData>
    <row r="1" ht="15.75">
      <c r="A1" s="2" t="s">
        <v>0</v>
      </c>
    </row>
    <row r="2" ht="15">
      <c r="A2" s="3" t="s">
        <v>154</v>
      </c>
    </row>
    <row r="3" spans="1:16" ht="12.75">
      <c r="A3" s="4" t="s">
        <v>1</v>
      </c>
      <c r="B3" s="5">
        <v>42370</v>
      </c>
      <c r="C3" s="5">
        <v>42736</v>
      </c>
      <c r="D3" s="6" t="s">
        <v>2</v>
      </c>
      <c r="E3" s="6" t="s">
        <v>3</v>
      </c>
      <c r="F3" s="4"/>
      <c r="G3" s="4" t="s">
        <v>1</v>
      </c>
      <c r="H3" s="5">
        <v>42370</v>
      </c>
      <c r="I3" s="5">
        <v>42736</v>
      </c>
      <c r="J3" s="6" t="s">
        <v>2</v>
      </c>
      <c r="K3" s="6" t="s">
        <v>3</v>
      </c>
      <c r="L3" s="7"/>
      <c r="M3" s="7"/>
      <c r="N3" s="7"/>
      <c r="O3" s="7"/>
      <c r="P3" s="7"/>
    </row>
    <row r="4" spans="1:12" s="12" customFormat="1" ht="11.25" customHeight="1">
      <c r="A4" s="8" t="s">
        <v>4</v>
      </c>
      <c r="B4" s="9">
        <v>108</v>
      </c>
      <c r="C4" s="9">
        <v>95</v>
      </c>
      <c r="D4" s="9">
        <f>C4-B4</f>
        <v>-13</v>
      </c>
      <c r="E4" s="10">
        <f aca="true" t="shared" si="0" ref="E4:E68">D4*100/B4</f>
        <v>-12.037037037037036</v>
      </c>
      <c r="F4" s="8"/>
      <c r="G4" s="21" t="s">
        <v>5</v>
      </c>
      <c r="H4" s="18">
        <v>9</v>
      </c>
      <c r="I4" s="18">
        <v>8</v>
      </c>
      <c r="J4" s="18">
        <f>I4-H4</f>
        <v>-1</v>
      </c>
      <c r="K4" s="38">
        <f>J4*100/H4</f>
        <v>-11.11111111111111</v>
      </c>
      <c r="L4" s="40"/>
    </row>
    <row r="5" spans="1:12" s="12" customFormat="1" ht="11.25" customHeight="1">
      <c r="A5" s="8" t="s">
        <v>6</v>
      </c>
      <c r="B5" s="9">
        <v>11</v>
      </c>
      <c r="C5" s="9">
        <v>11</v>
      </c>
      <c r="D5" s="9">
        <f aca="true" t="shared" si="1" ref="D5:D69">C5-B5</f>
        <v>0</v>
      </c>
      <c r="E5" s="10">
        <f t="shared" si="0"/>
        <v>0</v>
      </c>
      <c r="F5" s="8"/>
      <c r="G5" s="21" t="s">
        <v>7</v>
      </c>
      <c r="H5" s="18">
        <v>3</v>
      </c>
      <c r="I5" s="18">
        <v>3</v>
      </c>
      <c r="J5" s="18">
        <f aca="true" t="shared" si="2" ref="J5:J69">I5-H5</f>
        <v>0</v>
      </c>
      <c r="K5" s="38">
        <f aca="true" t="shared" si="3" ref="K5:K69">J5*100/H5</f>
        <v>0</v>
      </c>
      <c r="L5" s="17"/>
    </row>
    <row r="6" spans="1:12" s="12" customFormat="1" ht="11.25" customHeight="1">
      <c r="A6" s="8" t="s">
        <v>8</v>
      </c>
      <c r="B6" s="9">
        <v>3</v>
      </c>
      <c r="C6" s="9">
        <v>5</v>
      </c>
      <c r="D6" s="9">
        <f t="shared" si="1"/>
        <v>2</v>
      </c>
      <c r="E6" s="10">
        <f t="shared" si="0"/>
        <v>66.66666666666667</v>
      </c>
      <c r="F6" s="8"/>
      <c r="G6" s="8" t="s">
        <v>158</v>
      </c>
      <c r="H6" s="9">
        <v>0</v>
      </c>
      <c r="I6" s="9">
        <v>1</v>
      </c>
      <c r="J6" s="18">
        <f t="shared" si="2"/>
        <v>1</v>
      </c>
      <c r="K6" s="23" t="s">
        <v>153</v>
      </c>
      <c r="L6" s="14"/>
    </row>
    <row r="7" spans="1:12" s="12" customFormat="1" ht="11.25" customHeight="1">
      <c r="A7" s="8" t="s">
        <v>10</v>
      </c>
      <c r="B7" s="9">
        <v>4493</v>
      </c>
      <c r="C7" s="9">
        <v>4643</v>
      </c>
      <c r="D7" s="9">
        <f t="shared" si="1"/>
        <v>150</v>
      </c>
      <c r="E7" s="10">
        <f t="shared" si="0"/>
        <v>3.3385265969285554</v>
      </c>
      <c r="F7" s="8"/>
      <c r="G7" s="49" t="s">
        <v>9</v>
      </c>
      <c r="H7" s="46">
        <f>SUM(H4:H6)</f>
        <v>12</v>
      </c>
      <c r="I7" s="46">
        <f>SUM(I4:I6)</f>
        <v>12</v>
      </c>
      <c r="J7" s="46">
        <f t="shared" si="2"/>
        <v>0</v>
      </c>
      <c r="K7" s="48">
        <f t="shared" si="3"/>
        <v>0</v>
      </c>
      <c r="L7" s="15"/>
    </row>
    <row r="8" spans="1:12" s="12" customFormat="1" ht="11.25" customHeight="1">
      <c r="A8" s="8" t="s">
        <v>12</v>
      </c>
      <c r="B8" s="9">
        <v>10</v>
      </c>
      <c r="C8" s="9">
        <v>6</v>
      </c>
      <c r="D8" s="9">
        <f t="shared" si="1"/>
        <v>-4</v>
      </c>
      <c r="E8" s="10">
        <f t="shared" si="0"/>
        <v>-40</v>
      </c>
      <c r="F8" s="8"/>
      <c r="G8" s="8" t="s">
        <v>11</v>
      </c>
      <c r="H8" s="11">
        <v>27</v>
      </c>
      <c r="I8" s="11">
        <v>28</v>
      </c>
      <c r="J8" s="18">
        <f t="shared" si="2"/>
        <v>1</v>
      </c>
      <c r="K8" s="38">
        <f t="shared" si="3"/>
        <v>3.7037037037037037</v>
      </c>
      <c r="L8" s="15"/>
    </row>
    <row r="9" spans="1:12" s="12" customFormat="1" ht="11.25" customHeight="1">
      <c r="A9" s="8" t="s">
        <v>14</v>
      </c>
      <c r="B9" s="9">
        <v>7</v>
      </c>
      <c r="C9" s="9">
        <v>12</v>
      </c>
      <c r="D9" s="9">
        <f t="shared" si="1"/>
        <v>5</v>
      </c>
      <c r="E9" s="10">
        <f t="shared" si="0"/>
        <v>71.42857142857143</v>
      </c>
      <c r="F9" s="16"/>
      <c r="G9" s="8" t="s">
        <v>13</v>
      </c>
      <c r="H9" s="11">
        <v>1</v>
      </c>
      <c r="I9" s="11">
        <v>1</v>
      </c>
      <c r="J9" s="18">
        <f t="shared" si="2"/>
        <v>0</v>
      </c>
      <c r="K9" s="38">
        <f t="shared" si="3"/>
        <v>0</v>
      </c>
      <c r="L9" s="13"/>
    </row>
    <row r="10" spans="1:13" s="12" customFormat="1" ht="11.25" customHeight="1">
      <c r="A10" s="44" t="s">
        <v>16</v>
      </c>
      <c r="B10" s="53">
        <f>SUM(B4:B9)</f>
        <v>4632</v>
      </c>
      <c r="C10" s="53">
        <f>SUM(C4:C9)</f>
        <v>4772</v>
      </c>
      <c r="D10" s="54">
        <f t="shared" si="1"/>
        <v>140</v>
      </c>
      <c r="E10" s="55">
        <f t="shared" si="0"/>
        <v>3.0224525043177892</v>
      </c>
      <c r="F10" s="8"/>
      <c r="G10" s="8" t="s">
        <v>15</v>
      </c>
      <c r="H10" s="11">
        <v>1</v>
      </c>
      <c r="I10" s="11">
        <v>2</v>
      </c>
      <c r="J10" s="18">
        <f t="shared" si="2"/>
        <v>1</v>
      </c>
      <c r="K10" s="38">
        <f t="shared" si="3"/>
        <v>100</v>
      </c>
      <c r="L10" s="13"/>
      <c r="M10" s="42"/>
    </row>
    <row r="11" spans="1:12" s="12" customFormat="1" ht="11.25" customHeight="1">
      <c r="A11" s="8" t="s">
        <v>18</v>
      </c>
      <c r="B11" s="9">
        <v>1</v>
      </c>
      <c r="C11" s="9">
        <v>1</v>
      </c>
      <c r="D11" s="9">
        <f t="shared" si="1"/>
        <v>0</v>
      </c>
      <c r="E11" s="10">
        <f t="shared" si="0"/>
        <v>0</v>
      </c>
      <c r="F11" s="8"/>
      <c r="G11" s="8" t="s">
        <v>149</v>
      </c>
      <c r="H11" s="11">
        <v>1</v>
      </c>
      <c r="I11" s="11">
        <v>1</v>
      </c>
      <c r="J11" s="18">
        <f t="shared" si="2"/>
        <v>0</v>
      </c>
      <c r="K11" s="38">
        <f t="shared" si="3"/>
        <v>0</v>
      </c>
      <c r="L11" s="28"/>
    </row>
    <row r="12" spans="1:12" s="12" customFormat="1" ht="11.25" customHeight="1">
      <c r="A12" s="8" t="s">
        <v>20</v>
      </c>
      <c r="B12" s="9">
        <v>61</v>
      </c>
      <c r="C12" s="9">
        <v>50</v>
      </c>
      <c r="D12" s="9">
        <f t="shared" si="1"/>
        <v>-11</v>
      </c>
      <c r="E12" s="10">
        <f t="shared" si="0"/>
        <v>-18.0327868852459</v>
      </c>
      <c r="F12" s="8"/>
      <c r="G12" s="8" t="s">
        <v>17</v>
      </c>
      <c r="H12" s="18">
        <v>12</v>
      </c>
      <c r="I12" s="18">
        <v>9</v>
      </c>
      <c r="J12" s="18">
        <f t="shared" si="2"/>
        <v>-3</v>
      </c>
      <c r="K12" s="38">
        <f t="shared" si="3"/>
        <v>-25</v>
      </c>
      <c r="L12" s="13"/>
    </row>
    <row r="13" spans="1:12" s="12" customFormat="1" ht="11.25" customHeight="1">
      <c r="A13" s="8" t="s">
        <v>157</v>
      </c>
      <c r="B13" s="9">
        <v>0</v>
      </c>
      <c r="C13" s="9">
        <v>2</v>
      </c>
      <c r="D13" s="9">
        <f t="shared" si="1"/>
        <v>2</v>
      </c>
      <c r="E13" s="23" t="s">
        <v>153</v>
      </c>
      <c r="F13" s="8"/>
      <c r="G13" s="8" t="s">
        <v>150</v>
      </c>
      <c r="H13" s="11">
        <v>3</v>
      </c>
      <c r="I13" s="11">
        <v>4</v>
      </c>
      <c r="J13" s="18">
        <f t="shared" si="2"/>
        <v>1</v>
      </c>
      <c r="K13" s="38">
        <f t="shared" si="3"/>
        <v>33.333333333333336</v>
      </c>
      <c r="L13" s="17"/>
    </row>
    <row r="14" spans="1:12" s="12" customFormat="1" ht="11.25" customHeight="1">
      <c r="A14" s="8" t="s">
        <v>23</v>
      </c>
      <c r="B14" s="9">
        <v>53</v>
      </c>
      <c r="C14" s="9">
        <v>52</v>
      </c>
      <c r="D14" s="9">
        <f t="shared" si="1"/>
        <v>-1</v>
      </c>
      <c r="E14" s="10">
        <f t="shared" si="0"/>
        <v>-1.8867924528301887</v>
      </c>
      <c r="F14" s="8"/>
      <c r="G14" s="44" t="s">
        <v>19</v>
      </c>
      <c r="H14" s="45">
        <f>SUM(H8:H13)</f>
        <v>45</v>
      </c>
      <c r="I14" s="45">
        <f>SUM(I8:I13)</f>
        <v>45</v>
      </c>
      <c r="J14" s="46">
        <f t="shared" si="2"/>
        <v>0</v>
      </c>
      <c r="K14" s="48">
        <f t="shared" si="3"/>
        <v>0</v>
      </c>
      <c r="L14" s="17"/>
    </row>
    <row r="15" spans="1:12" s="12" customFormat="1" ht="11.25" customHeight="1">
      <c r="A15" s="8" t="s">
        <v>25</v>
      </c>
      <c r="B15" s="9">
        <v>600</v>
      </c>
      <c r="C15" s="9">
        <v>578</v>
      </c>
      <c r="D15" s="9">
        <f t="shared" si="1"/>
        <v>-22</v>
      </c>
      <c r="E15" s="10">
        <f t="shared" si="0"/>
        <v>-3.6666666666666665</v>
      </c>
      <c r="F15" s="8"/>
      <c r="G15" s="8" t="s">
        <v>21</v>
      </c>
      <c r="H15" s="11">
        <v>26</v>
      </c>
      <c r="I15" s="11">
        <v>29</v>
      </c>
      <c r="J15" s="18">
        <f t="shared" si="2"/>
        <v>3</v>
      </c>
      <c r="K15" s="38">
        <f t="shared" si="3"/>
        <v>11.538461538461538</v>
      </c>
      <c r="L15" s="17"/>
    </row>
    <row r="16" spans="1:12" s="12" customFormat="1" ht="11.25" customHeight="1">
      <c r="A16" s="8" t="s">
        <v>27</v>
      </c>
      <c r="B16" s="9">
        <v>154</v>
      </c>
      <c r="C16" s="9">
        <v>141</v>
      </c>
      <c r="D16" s="9">
        <f t="shared" si="1"/>
        <v>-13</v>
      </c>
      <c r="E16" s="10">
        <f t="shared" si="0"/>
        <v>-8.441558441558442</v>
      </c>
      <c r="F16" s="8"/>
      <c r="G16" s="8" t="s">
        <v>22</v>
      </c>
      <c r="H16" s="11">
        <v>168</v>
      </c>
      <c r="I16" s="11">
        <v>188</v>
      </c>
      <c r="J16" s="18">
        <f t="shared" si="2"/>
        <v>20</v>
      </c>
      <c r="K16" s="38">
        <f t="shared" si="3"/>
        <v>11.904761904761905</v>
      </c>
      <c r="L16" s="28"/>
    </row>
    <row r="17" spans="1:12" s="12" customFormat="1" ht="11.25" customHeight="1">
      <c r="A17" s="8" t="s">
        <v>29</v>
      </c>
      <c r="B17" s="9">
        <v>378</v>
      </c>
      <c r="C17" s="9">
        <v>355</v>
      </c>
      <c r="D17" s="9">
        <f t="shared" si="1"/>
        <v>-23</v>
      </c>
      <c r="E17" s="10">
        <f t="shared" si="0"/>
        <v>-6.084656084656085</v>
      </c>
      <c r="F17" s="8"/>
      <c r="G17" s="8" t="s">
        <v>159</v>
      </c>
      <c r="H17" s="11">
        <v>0</v>
      </c>
      <c r="I17" s="11">
        <v>1</v>
      </c>
      <c r="J17" s="18">
        <f t="shared" si="2"/>
        <v>1</v>
      </c>
      <c r="K17" s="23" t="s">
        <v>153</v>
      </c>
      <c r="L17" s="28"/>
    </row>
    <row r="18" spans="1:12" s="12" customFormat="1" ht="11.25" customHeight="1">
      <c r="A18" s="8" t="s">
        <v>31</v>
      </c>
      <c r="B18" s="9">
        <v>31</v>
      </c>
      <c r="C18" s="9">
        <v>28</v>
      </c>
      <c r="D18" s="9">
        <f t="shared" si="1"/>
        <v>-3</v>
      </c>
      <c r="E18" s="10">
        <f t="shared" si="0"/>
        <v>-9.67741935483871</v>
      </c>
      <c r="F18" s="8"/>
      <c r="G18" s="8" t="s">
        <v>24</v>
      </c>
      <c r="H18" s="18">
        <v>5</v>
      </c>
      <c r="I18" s="18">
        <v>4</v>
      </c>
      <c r="J18" s="18">
        <f t="shared" si="2"/>
        <v>-1</v>
      </c>
      <c r="K18" s="38">
        <f t="shared" si="3"/>
        <v>-20</v>
      </c>
      <c r="L18" s="28"/>
    </row>
    <row r="19" spans="1:12" s="12" customFormat="1" ht="11.25" customHeight="1">
      <c r="A19" s="8" t="s">
        <v>33</v>
      </c>
      <c r="B19" s="9">
        <v>2</v>
      </c>
      <c r="C19" s="9">
        <v>1</v>
      </c>
      <c r="D19" s="9">
        <f t="shared" si="1"/>
        <v>-1</v>
      </c>
      <c r="E19" s="10">
        <f t="shared" si="0"/>
        <v>-50</v>
      </c>
      <c r="F19" s="8"/>
      <c r="G19" s="8" t="s">
        <v>26</v>
      </c>
      <c r="H19" s="11">
        <v>536</v>
      </c>
      <c r="I19" s="11">
        <v>625</v>
      </c>
      <c r="J19" s="18">
        <f t="shared" si="2"/>
        <v>89</v>
      </c>
      <c r="K19" s="38">
        <f t="shared" si="3"/>
        <v>16.604477611940297</v>
      </c>
      <c r="L19" s="28"/>
    </row>
    <row r="20" spans="1:12" s="12" customFormat="1" ht="11.25" customHeight="1">
      <c r="A20" s="8" t="s">
        <v>35</v>
      </c>
      <c r="B20" s="9">
        <v>251</v>
      </c>
      <c r="C20" s="9">
        <v>238</v>
      </c>
      <c r="D20" s="9">
        <f t="shared" si="1"/>
        <v>-13</v>
      </c>
      <c r="E20" s="10">
        <f t="shared" si="0"/>
        <v>-5.179282868525896</v>
      </c>
      <c r="F20" s="8"/>
      <c r="G20" s="44" t="s">
        <v>28</v>
      </c>
      <c r="H20" s="45">
        <f>SUM(H15:H19)</f>
        <v>735</v>
      </c>
      <c r="I20" s="45">
        <f>SUM(I15:I19)</f>
        <v>847</v>
      </c>
      <c r="J20" s="46">
        <f t="shared" si="2"/>
        <v>112</v>
      </c>
      <c r="K20" s="48">
        <f t="shared" si="3"/>
        <v>15.238095238095237</v>
      </c>
      <c r="L20" s="28"/>
    </row>
    <row r="21" spans="1:12" s="12" customFormat="1" ht="11.25" customHeight="1">
      <c r="A21" s="8" t="s">
        <v>37</v>
      </c>
      <c r="B21" s="9">
        <v>67</v>
      </c>
      <c r="C21" s="9">
        <v>59</v>
      </c>
      <c r="D21" s="9">
        <f t="shared" si="1"/>
        <v>-8</v>
      </c>
      <c r="E21" s="10">
        <f t="shared" si="0"/>
        <v>-11.940298507462687</v>
      </c>
      <c r="F21" s="8"/>
      <c r="G21" s="8" t="s">
        <v>30</v>
      </c>
      <c r="H21" s="18">
        <v>5</v>
      </c>
      <c r="I21" s="18">
        <v>7</v>
      </c>
      <c r="J21" s="18">
        <f t="shared" si="2"/>
        <v>2</v>
      </c>
      <c r="K21" s="38">
        <f t="shared" si="3"/>
        <v>40</v>
      </c>
      <c r="L21" s="28"/>
    </row>
    <row r="22" spans="1:12" s="12" customFormat="1" ht="11.25" customHeight="1">
      <c r="A22" s="8" t="s">
        <v>40</v>
      </c>
      <c r="B22" s="9">
        <v>212</v>
      </c>
      <c r="C22" s="9">
        <v>221</v>
      </c>
      <c r="D22" s="9">
        <f t="shared" si="1"/>
        <v>9</v>
      </c>
      <c r="E22" s="10">
        <f t="shared" si="0"/>
        <v>4.245283018867925</v>
      </c>
      <c r="F22" s="8"/>
      <c r="G22" s="8" t="s">
        <v>32</v>
      </c>
      <c r="H22" s="11">
        <v>2</v>
      </c>
      <c r="I22" s="11">
        <v>4</v>
      </c>
      <c r="J22" s="18">
        <f t="shared" si="2"/>
        <v>2</v>
      </c>
      <c r="K22" s="38">
        <f t="shared" si="3"/>
        <v>100</v>
      </c>
      <c r="L22" s="28"/>
    </row>
    <row r="23" spans="1:12" s="12" customFormat="1" ht="11.25" customHeight="1">
      <c r="A23" s="8" t="s">
        <v>42</v>
      </c>
      <c r="B23" s="9">
        <v>444</v>
      </c>
      <c r="C23" s="9">
        <v>439</v>
      </c>
      <c r="D23" s="9">
        <f t="shared" si="1"/>
        <v>-5</v>
      </c>
      <c r="E23" s="10">
        <f t="shared" si="0"/>
        <v>-1.1261261261261262</v>
      </c>
      <c r="F23" s="8"/>
      <c r="G23" s="8" t="s">
        <v>34</v>
      </c>
      <c r="H23" s="11">
        <v>1</v>
      </c>
      <c r="I23" s="11">
        <v>5</v>
      </c>
      <c r="J23" s="18">
        <f t="shared" si="2"/>
        <v>4</v>
      </c>
      <c r="K23" s="38">
        <f t="shared" si="3"/>
        <v>400</v>
      </c>
      <c r="L23" s="28"/>
    </row>
    <row r="24" spans="1:12" s="12" customFormat="1" ht="11.25" customHeight="1">
      <c r="A24" s="8" t="s">
        <v>44</v>
      </c>
      <c r="B24" s="9">
        <v>5</v>
      </c>
      <c r="C24" s="9">
        <v>3</v>
      </c>
      <c r="D24" s="9">
        <f t="shared" si="1"/>
        <v>-2</v>
      </c>
      <c r="E24" s="10">
        <f t="shared" si="0"/>
        <v>-40</v>
      </c>
      <c r="F24" s="8"/>
      <c r="G24" s="8" t="s">
        <v>36</v>
      </c>
      <c r="H24" s="11">
        <v>2</v>
      </c>
      <c r="I24" s="11">
        <v>4</v>
      </c>
      <c r="J24" s="18">
        <f t="shared" si="2"/>
        <v>2</v>
      </c>
      <c r="K24" s="38">
        <f t="shared" si="3"/>
        <v>100</v>
      </c>
      <c r="L24" s="30"/>
    </row>
    <row r="25" spans="1:12" s="12" customFormat="1" ht="11.25" customHeight="1">
      <c r="A25" s="8" t="s">
        <v>46</v>
      </c>
      <c r="B25" s="9">
        <v>13</v>
      </c>
      <c r="C25" s="9">
        <v>14</v>
      </c>
      <c r="D25" s="9">
        <f t="shared" si="1"/>
        <v>1</v>
      </c>
      <c r="E25" s="10">
        <f t="shared" si="0"/>
        <v>7.6923076923076925</v>
      </c>
      <c r="F25" s="8"/>
      <c r="G25" s="8" t="s">
        <v>151</v>
      </c>
      <c r="H25" s="18">
        <v>1</v>
      </c>
      <c r="I25" s="18">
        <v>2</v>
      </c>
      <c r="J25" s="18">
        <f t="shared" si="2"/>
        <v>1</v>
      </c>
      <c r="K25" s="38">
        <f t="shared" si="3"/>
        <v>100</v>
      </c>
      <c r="L25" s="30"/>
    </row>
    <row r="26" spans="1:12" s="12" customFormat="1" ht="11.25" customHeight="1">
      <c r="A26" s="49" t="s">
        <v>48</v>
      </c>
      <c r="B26" s="54">
        <f>SUM(B11:B25)</f>
        <v>2272</v>
      </c>
      <c r="C26" s="54">
        <f>SUM(C11:C25)</f>
        <v>2182</v>
      </c>
      <c r="D26" s="54">
        <f t="shared" si="1"/>
        <v>-90</v>
      </c>
      <c r="E26" s="55">
        <f t="shared" si="0"/>
        <v>-3.961267605633803</v>
      </c>
      <c r="F26" s="8"/>
      <c r="G26" s="8" t="s">
        <v>38</v>
      </c>
      <c r="H26" s="18">
        <v>3</v>
      </c>
      <c r="I26" s="18">
        <v>4</v>
      </c>
      <c r="J26" s="18">
        <f t="shared" si="2"/>
        <v>1</v>
      </c>
      <c r="K26" s="38">
        <f t="shared" si="3"/>
        <v>33.333333333333336</v>
      </c>
      <c r="L26" s="17"/>
    </row>
    <row r="27" spans="1:12" s="12" customFormat="1" ht="11.25" customHeight="1">
      <c r="A27" s="8" t="s">
        <v>51</v>
      </c>
      <c r="B27" s="19">
        <v>3</v>
      </c>
      <c r="C27" s="19">
        <v>2</v>
      </c>
      <c r="D27" s="9">
        <f t="shared" si="1"/>
        <v>-1</v>
      </c>
      <c r="E27" s="10">
        <f t="shared" si="0"/>
        <v>-33.333333333333336</v>
      </c>
      <c r="F27" s="8"/>
      <c r="G27" s="8" t="s">
        <v>39</v>
      </c>
      <c r="H27" s="21">
        <v>20</v>
      </c>
      <c r="I27" s="21">
        <v>20</v>
      </c>
      <c r="J27" s="18">
        <f t="shared" si="2"/>
        <v>0</v>
      </c>
      <c r="K27" s="38">
        <f t="shared" si="3"/>
        <v>0</v>
      </c>
      <c r="L27" s="17"/>
    </row>
    <row r="28" spans="1:12" s="12" customFormat="1" ht="11.25" customHeight="1">
      <c r="A28" s="8" t="s">
        <v>52</v>
      </c>
      <c r="B28" s="19">
        <v>1</v>
      </c>
      <c r="C28" s="19">
        <v>1</v>
      </c>
      <c r="D28" s="9">
        <f t="shared" si="1"/>
        <v>0</v>
      </c>
      <c r="E28" s="10">
        <f t="shared" si="0"/>
        <v>0</v>
      </c>
      <c r="F28" s="8"/>
      <c r="G28" s="8" t="s">
        <v>41</v>
      </c>
      <c r="H28" s="21">
        <v>12</v>
      </c>
      <c r="I28" s="21">
        <v>15</v>
      </c>
      <c r="J28" s="18">
        <f t="shared" si="2"/>
        <v>3</v>
      </c>
      <c r="K28" s="38">
        <f t="shared" si="3"/>
        <v>25</v>
      </c>
      <c r="L28" s="28"/>
    </row>
    <row r="29" spans="1:12" s="12" customFormat="1" ht="11.25" customHeight="1">
      <c r="A29" s="8" t="s">
        <v>53</v>
      </c>
      <c r="B29" s="19">
        <v>1</v>
      </c>
      <c r="C29" s="19">
        <v>1</v>
      </c>
      <c r="D29" s="9">
        <f t="shared" si="1"/>
        <v>0</v>
      </c>
      <c r="E29" s="10">
        <f t="shared" si="0"/>
        <v>0</v>
      </c>
      <c r="F29" s="8"/>
      <c r="G29" s="44" t="s">
        <v>43</v>
      </c>
      <c r="H29" s="45">
        <f>SUM(H21:H28)</f>
        <v>46</v>
      </c>
      <c r="I29" s="45">
        <f>SUM(I21:I28)</f>
        <v>61</v>
      </c>
      <c r="J29" s="46">
        <f t="shared" si="2"/>
        <v>15</v>
      </c>
      <c r="K29" s="48">
        <f t="shared" si="3"/>
        <v>32.608695652173914</v>
      </c>
      <c r="L29" s="28"/>
    </row>
    <row r="30" spans="1:12" s="12" customFormat="1" ht="11.25" customHeight="1">
      <c r="A30" s="8" t="s">
        <v>55</v>
      </c>
      <c r="B30" s="19">
        <v>1</v>
      </c>
      <c r="C30" s="19">
        <v>1</v>
      </c>
      <c r="D30" s="9">
        <f t="shared" si="1"/>
        <v>0</v>
      </c>
      <c r="E30" s="10">
        <f t="shared" si="0"/>
        <v>0</v>
      </c>
      <c r="F30" s="8"/>
      <c r="G30" s="8" t="s">
        <v>45</v>
      </c>
      <c r="H30" s="21">
        <v>1</v>
      </c>
      <c r="I30" s="21">
        <v>2</v>
      </c>
      <c r="J30" s="18">
        <f t="shared" si="2"/>
        <v>1</v>
      </c>
      <c r="K30" s="38">
        <f t="shared" si="3"/>
        <v>100</v>
      </c>
      <c r="L30" s="28"/>
    </row>
    <row r="31" spans="1:12" s="12" customFormat="1" ht="11.25" customHeight="1">
      <c r="A31" s="8" t="s">
        <v>146</v>
      </c>
      <c r="B31" s="19">
        <v>1</v>
      </c>
      <c r="C31" s="19">
        <v>1</v>
      </c>
      <c r="D31" s="9">
        <f t="shared" si="1"/>
        <v>0</v>
      </c>
      <c r="E31" s="10">
        <f t="shared" si="0"/>
        <v>0</v>
      </c>
      <c r="F31" s="8"/>
      <c r="G31" s="8" t="s">
        <v>47</v>
      </c>
      <c r="H31" s="21">
        <v>3</v>
      </c>
      <c r="I31" s="21">
        <v>3</v>
      </c>
      <c r="J31" s="18">
        <f t="shared" si="2"/>
        <v>0</v>
      </c>
      <c r="K31" s="38">
        <f t="shared" si="3"/>
        <v>0</v>
      </c>
      <c r="L31" s="28"/>
    </row>
    <row r="32" spans="1:12" s="12" customFormat="1" ht="11.25" customHeight="1">
      <c r="A32" s="8" t="s">
        <v>57</v>
      </c>
      <c r="B32" s="19">
        <v>2</v>
      </c>
      <c r="C32" s="19">
        <v>2</v>
      </c>
      <c r="D32" s="9">
        <f t="shared" si="1"/>
        <v>0</v>
      </c>
      <c r="E32" s="10">
        <f t="shared" si="0"/>
        <v>0</v>
      </c>
      <c r="F32" s="8"/>
      <c r="G32" s="8" t="s">
        <v>49</v>
      </c>
      <c r="H32" s="18">
        <v>3</v>
      </c>
      <c r="I32" s="18">
        <v>2</v>
      </c>
      <c r="J32" s="18">
        <f t="shared" si="2"/>
        <v>-1</v>
      </c>
      <c r="K32" s="38">
        <f t="shared" si="3"/>
        <v>-33.333333333333336</v>
      </c>
      <c r="L32" s="28"/>
    </row>
    <row r="33" spans="1:12" s="12" customFormat="1" ht="11.25" customHeight="1">
      <c r="A33" s="44" t="s">
        <v>60</v>
      </c>
      <c r="B33" s="44">
        <f>SUM(B27:B32)</f>
        <v>9</v>
      </c>
      <c r="C33" s="44">
        <f>SUM(C27:C32)</f>
        <v>8</v>
      </c>
      <c r="D33" s="54">
        <f t="shared" si="1"/>
        <v>-1</v>
      </c>
      <c r="E33" s="55">
        <f t="shared" si="0"/>
        <v>-11.11111111111111</v>
      </c>
      <c r="F33" s="8"/>
      <c r="G33" s="44" t="s">
        <v>50</v>
      </c>
      <c r="H33" s="45">
        <f>SUM(H30:H32)</f>
        <v>7</v>
      </c>
      <c r="I33" s="45">
        <f>SUM(I30:I32)</f>
        <v>7</v>
      </c>
      <c r="J33" s="46">
        <f t="shared" si="2"/>
        <v>0</v>
      </c>
      <c r="K33" s="48">
        <f t="shared" si="3"/>
        <v>0</v>
      </c>
      <c r="L33" s="28"/>
    </row>
    <row r="34" spans="1:12" s="12" customFormat="1" ht="11.25" customHeight="1">
      <c r="A34" s="8" t="s">
        <v>62</v>
      </c>
      <c r="B34" s="9">
        <v>1</v>
      </c>
      <c r="C34" s="9">
        <v>0</v>
      </c>
      <c r="D34" s="9">
        <f t="shared" si="1"/>
        <v>-1</v>
      </c>
      <c r="E34" s="10">
        <f t="shared" si="0"/>
        <v>-100</v>
      </c>
      <c r="F34" s="8"/>
      <c r="G34" s="8" t="s">
        <v>54</v>
      </c>
      <c r="H34" s="11">
        <v>60</v>
      </c>
      <c r="I34" s="11">
        <v>64</v>
      </c>
      <c r="J34" s="18">
        <f t="shared" si="2"/>
        <v>4</v>
      </c>
      <c r="K34" s="38">
        <f t="shared" si="3"/>
        <v>6.666666666666667</v>
      </c>
      <c r="L34" s="28"/>
    </row>
    <row r="35" spans="1:12" s="12" customFormat="1" ht="11.25" customHeight="1">
      <c r="A35" s="8" t="s">
        <v>64</v>
      </c>
      <c r="B35" s="9">
        <v>12</v>
      </c>
      <c r="C35" s="9">
        <v>12</v>
      </c>
      <c r="D35" s="9">
        <f t="shared" si="1"/>
        <v>0</v>
      </c>
      <c r="E35" s="10">
        <f t="shared" si="0"/>
        <v>0</v>
      </c>
      <c r="F35" s="8"/>
      <c r="G35" s="8" t="s">
        <v>56</v>
      </c>
      <c r="H35" s="11">
        <v>22</v>
      </c>
      <c r="I35" s="11">
        <v>26</v>
      </c>
      <c r="J35" s="18">
        <f t="shared" si="2"/>
        <v>4</v>
      </c>
      <c r="K35" s="38">
        <f t="shared" si="3"/>
        <v>18.181818181818183</v>
      </c>
      <c r="L35" s="28"/>
    </row>
    <row r="36" spans="1:12" s="12" customFormat="1" ht="11.25" customHeight="1">
      <c r="A36" s="8" t="s">
        <v>66</v>
      </c>
      <c r="B36" s="9">
        <v>18</v>
      </c>
      <c r="C36" s="9">
        <v>17</v>
      </c>
      <c r="D36" s="9">
        <f t="shared" si="1"/>
        <v>-1</v>
      </c>
      <c r="E36" s="10">
        <f t="shared" si="0"/>
        <v>-5.555555555555555</v>
      </c>
      <c r="F36" s="8"/>
      <c r="G36" s="8" t="s">
        <v>58</v>
      </c>
      <c r="H36" s="11">
        <v>84</v>
      </c>
      <c r="I36" s="11">
        <v>99</v>
      </c>
      <c r="J36" s="18">
        <f t="shared" si="2"/>
        <v>15</v>
      </c>
      <c r="K36" s="38">
        <f t="shared" si="3"/>
        <v>17.857142857142858</v>
      </c>
      <c r="L36" s="28"/>
    </row>
    <row r="37" spans="1:12" s="12" customFormat="1" ht="11.25" customHeight="1">
      <c r="A37" s="8" t="s">
        <v>155</v>
      </c>
      <c r="B37" s="9">
        <v>0</v>
      </c>
      <c r="C37" s="9">
        <v>1</v>
      </c>
      <c r="D37" s="9">
        <f t="shared" si="1"/>
        <v>1</v>
      </c>
      <c r="E37" s="23" t="s">
        <v>153</v>
      </c>
      <c r="F37" s="8"/>
      <c r="G37" s="8" t="s">
        <v>59</v>
      </c>
      <c r="H37" s="18">
        <v>118</v>
      </c>
      <c r="I37" s="18">
        <v>119</v>
      </c>
      <c r="J37" s="18">
        <f t="shared" si="2"/>
        <v>1</v>
      </c>
      <c r="K37" s="38">
        <f t="shared" si="3"/>
        <v>0.847457627118644</v>
      </c>
      <c r="L37" s="30"/>
    </row>
    <row r="38" spans="1:12" s="12" customFormat="1" ht="11.25" customHeight="1">
      <c r="A38" s="8" t="s">
        <v>68</v>
      </c>
      <c r="B38" s="9">
        <v>17</v>
      </c>
      <c r="C38" s="9">
        <v>20</v>
      </c>
      <c r="D38" s="9">
        <f t="shared" si="1"/>
        <v>3</v>
      </c>
      <c r="E38" s="10">
        <f t="shared" si="0"/>
        <v>17.647058823529413</v>
      </c>
      <c r="F38" s="8"/>
      <c r="G38" s="8" t="s">
        <v>61</v>
      </c>
      <c r="H38" s="11">
        <v>279</v>
      </c>
      <c r="I38" s="11">
        <v>283</v>
      </c>
      <c r="J38" s="18">
        <f t="shared" si="2"/>
        <v>4</v>
      </c>
      <c r="K38" s="38">
        <f t="shared" si="3"/>
        <v>1.4336917562724014</v>
      </c>
      <c r="L38" s="31"/>
    </row>
    <row r="39" spans="1:12" s="12" customFormat="1" ht="11.25" customHeight="1">
      <c r="A39" s="8" t="s">
        <v>70</v>
      </c>
      <c r="B39" s="9">
        <v>2</v>
      </c>
      <c r="C39" s="9">
        <v>2</v>
      </c>
      <c r="D39" s="9">
        <f t="shared" si="1"/>
        <v>0</v>
      </c>
      <c r="E39" s="10">
        <f t="shared" si="0"/>
        <v>0</v>
      </c>
      <c r="F39" s="8"/>
      <c r="G39" s="8" t="s">
        <v>63</v>
      </c>
      <c r="H39" s="11">
        <v>328</v>
      </c>
      <c r="I39" s="11">
        <v>331</v>
      </c>
      <c r="J39" s="18">
        <f t="shared" si="2"/>
        <v>3</v>
      </c>
      <c r="K39" s="38">
        <f t="shared" si="3"/>
        <v>0.9146341463414634</v>
      </c>
      <c r="L39" s="29"/>
    </row>
    <row r="40" spans="1:12" s="12" customFormat="1" ht="11.25" customHeight="1">
      <c r="A40" s="8" t="s">
        <v>156</v>
      </c>
      <c r="B40" s="9">
        <v>0</v>
      </c>
      <c r="C40" s="9">
        <v>1</v>
      </c>
      <c r="D40" s="9">
        <f t="shared" si="1"/>
        <v>1</v>
      </c>
      <c r="E40" s="23" t="s">
        <v>153</v>
      </c>
      <c r="F40" s="8"/>
      <c r="G40" s="49" t="s">
        <v>65</v>
      </c>
      <c r="H40" s="46">
        <f>SUM(H34:H39)</f>
        <v>891</v>
      </c>
      <c r="I40" s="46">
        <f>SUM(I34:I39)</f>
        <v>922</v>
      </c>
      <c r="J40" s="46">
        <f t="shared" si="2"/>
        <v>31</v>
      </c>
      <c r="K40" s="48">
        <f t="shared" si="3"/>
        <v>3.479236812570146</v>
      </c>
      <c r="L40" s="17"/>
    </row>
    <row r="41" spans="1:12" s="12" customFormat="1" ht="11.25" customHeight="1">
      <c r="A41" s="44" t="s">
        <v>73</v>
      </c>
      <c r="B41" s="53">
        <f>SUM(B34:B40)</f>
        <v>50</v>
      </c>
      <c r="C41" s="53">
        <f>SUM(C34:C40)</f>
        <v>53</v>
      </c>
      <c r="D41" s="54">
        <f t="shared" si="1"/>
        <v>3</v>
      </c>
      <c r="E41" s="55">
        <f t="shared" si="0"/>
        <v>6</v>
      </c>
      <c r="F41" s="8"/>
      <c r="G41" s="8" t="s">
        <v>67</v>
      </c>
      <c r="H41" s="11">
        <v>1</v>
      </c>
      <c r="I41" s="11">
        <v>2</v>
      </c>
      <c r="J41" s="18">
        <f t="shared" si="2"/>
        <v>1</v>
      </c>
      <c r="K41" s="38">
        <f t="shared" si="3"/>
        <v>100</v>
      </c>
      <c r="L41" s="17"/>
    </row>
    <row r="42" spans="1:12" s="12" customFormat="1" ht="11.25" customHeight="1">
      <c r="A42" s="8" t="s">
        <v>147</v>
      </c>
      <c r="B42" s="9">
        <v>1</v>
      </c>
      <c r="C42" s="9">
        <v>1</v>
      </c>
      <c r="D42" s="9">
        <f t="shared" si="1"/>
        <v>0</v>
      </c>
      <c r="E42" s="10">
        <f t="shared" si="0"/>
        <v>0</v>
      </c>
      <c r="F42" s="8"/>
      <c r="G42" s="8" t="s">
        <v>69</v>
      </c>
      <c r="H42" s="18">
        <v>4</v>
      </c>
      <c r="I42" s="18">
        <v>3</v>
      </c>
      <c r="J42" s="18">
        <f t="shared" si="2"/>
        <v>-1</v>
      </c>
      <c r="K42" s="38">
        <f t="shared" si="3"/>
        <v>-25</v>
      </c>
      <c r="L42" s="13"/>
    </row>
    <row r="43" spans="1:12" s="12" customFormat="1" ht="11.25" customHeight="1">
      <c r="A43" s="8" t="s">
        <v>75</v>
      </c>
      <c r="B43" s="9">
        <v>5</v>
      </c>
      <c r="C43" s="9">
        <v>6</v>
      </c>
      <c r="D43" s="9">
        <f t="shared" si="1"/>
        <v>1</v>
      </c>
      <c r="E43" s="10">
        <f t="shared" si="0"/>
        <v>20</v>
      </c>
      <c r="F43" s="8"/>
      <c r="G43" s="8" t="s">
        <v>71</v>
      </c>
      <c r="H43" s="11">
        <v>5</v>
      </c>
      <c r="I43" s="11">
        <v>4</v>
      </c>
      <c r="J43" s="18">
        <f t="shared" si="2"/>
        <v>-1</v>
      </c>
      <c r="K43" s="38">
        <f t="shared" si="3"/>
        <v>-20</v>
      </c>
      <c r="L43" s="13"/>
    </row>
    <row r="44" spans="1:12" s="12" customFormat="1" ht="11.25" customHeight="1">
      <c r="A44" s="49" t="s">
        <v>76</v>
      </c>
      <c r="B44" s="54">
        <f>SUM(B42:B43)</f>
        <v>6</v>
      </c>
      <c r="C44" s="54">
        <f>SUM(C42:C43)</f>
        <v>7</v>
      </c>
      <c r="D44" s="54">
        <f t="shared" si="1"/>
        <v>1</v>
      </c>
      <c r="E44" s="55">
        <f t="shared" si="0"/>
        <v>16.666666666666668</v>
      </c>
      <c r="F44" s="8"/>
      <c r="G44" s="8" t="s">
        <v>72</v>
      </c>
      <c r="H44" s="11">
        <v>12</v>
      </c>
      <c r="I44" s="11">
        <v>12</v>
      </c>
      <c r="J44" s="18">
        <f t="shared" si="2"/>
        <v>0</v>
      </c>
      <c r="K44" s="38">
        <f t="shared" si="3"/>
        <v>0</v>
      </c>
      <c r="L44" s="17"/>
    </row>
    <row r="45" spans="1:12" s="12" customFormat="1" ht="11.25" customHeight="1">
      <c r="A45" s="21" t="s">
        <v>148</v>
      </c>
      <c r="B45" s="22">
        <v>2</v>
      </c>
      <c r="C45" s="22">
        <v>3</v>
      </c>
      <c r="D45" s="9">
        <f t="shared" si="1"/>
        <v>1</v>
      </c>
      <c r="E45" s="10">
        <f t="shared" si="0"/>
        <v>50</v>
      </c>
      <c r="F45" s="8"/>
      <c r="G45" s="44" t="s">
        <v>74</v>
      </c>
      <c r="H45" s="45">
        <f>SUM(H41:H44)</f>
        <v>22</v>
      </c>
      <c r="I45" s="45">
        <f>SUM(I41:I44)</f>
        <v>21</v>
      </c>
      <c r="J45" s="46">
        <f t="shared" si="2"/>
        <v>-1</v>
      </c>
      <c r="K45" s="47">
        <f t="shared" si="3"/>
        <v>-4.545454545454546</v>
      </c>
      <c r="L45" s="14"/>
    </row>
    <row r="46" spans="1:12" s="12" customFormat="1" ht="11.25" customHeight="1">
      <c r="A46" s="49" t="s">
        <v>78</v>
      </c>
      <c r="B46" s="54">
        <f>SUM(B45)</f>
        <v>2</v>
      </c>
      <c r="C46" s="54">
        <f>SUM(C45)</f>
        <v>3</v>
      </c>
      <c r="D46" s="54">
        <f>C46-B46</f>
        <v>1</v>
      </c>
      <c r="E46" s="55">
        <f>D46*100/B46</f>
        <v>50</v>
      </c>
      <c r="F46" s="8"/>
      <c r="G46" s="8" t="s">
        <v>162</v>
      </c>
      <c r="H46" s="18">
        <v>97</v>
      </c>
      <c r="I46" s="18">
        <v>100</v>
      </c>
      <c r="J46" s="18">
        <f t="shared" si="2"/>
        <v>3</v>
      </c>
      <c r="K46" s="38">
        <f t="shared" si="3"/>
        <v>3.0927835051546393</v>
      </c>
      <c r="L46" s="15"/>
    </row>
    <row r="47" spans="1:12" s="12" customFormat="1" ht="11.25" customHeight="1">
      <c r="A47" s="21" t="s">
        <v>80</v>
      </c>
      <c r="B47" s="22">
        <v>3</v>
      </c>
      <c r="C47" s="22">
        <v>3</v>
      </c>
      <c r="D47" s="9">
        <f>C47-B47</f>
        <v>0</v>
      </c>
      <c r="E47" s="10">
        <f>D47*100/B47</f>
        <v>0</v>
      </c>
      <c r="F47" s="8"/>
      <c r="G47" s="8" t="s">
        <v>77</v>
      </c>
      <c r="H47" s="11">
        <v>13</v>
      </c>
      <c r="I47" s="11">
        <v>10</v>
      </c>
      <c r="J47" s="18">
        <f>I47-H47</f>
        <v>-3</v>
      </c>
      <c r="K47" s="38">
        <f>J47*100/H47</f>
        <v>-23.076923076923077</v>
      </c>
      <c r="L47" s="17"/>
    </row>
    <row r="48" spans="1:12" s="12" customFormat="1" ht="11.25" customHeight="1">
      <c r="A48" s="8" t="s">
        <v>82</v>
      </c>
      <c r="B48" s="9">
        <v>198</v>
      </c>
      <c r="C48" s="9">
        <v>210</v>
      </c>
      <c r="D48" s="9">
        <f>C48-B48</f>
        <v>12</v>
      </c>
      <c r="E48" s="10">
        <f>D48*100/B48</f>
        <v>6.0606060606060606</v>
      </c>
      <c r="F48" s="8"/>
      <c r="G48" s="8" t="s">
        <v>79</v>
      </c>
      <c r="H48" s="11">
        <v>28</v>
      </c>
      <c r="I48" s="11">
        <v>26</v>
      </c>
      <c r="J48" s="18">
        <f t="shared" si="2"/>
        <v>-2</v>
      </c>
      <c r="K48" s="38">
        <f t="shared" si="3"/>
        <v>-7.142857142857143</v>
      </c>
      <c r="L48" s="13"/>
    </row>
    <row r="49" spans="1:12" s="12" customFormat="1" ht="11.25" customHeight="1">
      <c r="A49" s="8" t="s">
        <v>84</v>
      </c>
      <c r="B49" s="9">
        <v>2</v>
      </c>
      <c r="C49" s="9">
        <v>1</v>
      </c>
      <c r="D49" s="9">
        <f>C49-B49</f>
        <v>-1</v>
      </c>
      <c r="E49" s="10">
        <f>D49*100/B49</f>
        <v>-50</v>
      </c>
      <c r="F49" s="8"/>
      <c r="G49" s="8" t="s">
        <v>81</v>
      </c>
      <c r="H49" s="11">
        <v>175</v>
      </c>
      <c r="I49" s="11">
        <v>195</v>
      </c>
      <c r="J49" s="18">
        <f t="shared" si="2"/>
        <v>20</v>
      </c>
      <c r="K49" s="38">
        <f t="shared" si="3"/>
        <v>11.428571428571429</v>
      </c>
      <c r="L49" s="13"/>
    </row>
    <row r="50" spans="1:12" s="12" customFormat="1" ht="11.25" customHeight="1">
      <c r="A50" s="8" t="s">
        <v>86</v>
      </c>
      <c r="B50" s="9">
        <v>1</v>
      </c>
      <c r="C50" s="9">
        <v>1</v>
      </c>
      <c r="D50" s="9">
        <f>C50-B50</f>
        <v>0</v>
      </c>
      <c r="E50" s="10">
        <f>D50*100/B50</f>
        <v>0</v>
      </c>
      <c r="F50" s="8"/>
      <c r="G50" s="8" t="s">
        <v>83</v>
      </c>
      <c r="H50" s="11">
        <v>3</v>
      </c>
      <c r="I50" s="11">
        <v>1</v>
      </c>
      <c r="J50" s="18">
        <f t="shared" si="2"/>
        <v>-2</v>
      </c>
      <c r="K50" s="38">
        <f t="shared" si="3"/>
        <v>-66.66666666666667</v>
      </c>
      <c r="L50" s="13"/>
    </row>
    <row r="51" spans="1:12" s="12" customFormat="1" ht="11.25" customHeight="1">
      <c r="A51" s="8" t="s">
        <v>88</v>
      </c>
      <c r="B51" s="9">
        <v>547</v>
      </c>
      <c r="C51" s="9">
        <v>578</v>
      </c>
      <c r="D51" s="9">
        <f>C51-B51</f>
        <v>31</v>
      </c>
      <c r="E51" s="10">
        <f>D51*100/B51</f>
        <v>5.6672760511883</v>
      </c>
      <c r="F51" s="8"/>
      <c r="G51" s="8" t="s">
        <v>85</v>
      </c>
      <c r="H51" s="11">
        <v>8</v>
      </c>
      <c r="I51" s="11">
        <v>6</v>
      </c>
      <c r="J51" s="18">
        <f t="shared" si="2"/>
        <v>-2</v>
      </c>
      <c r="K51" s="38">
        <f t="shared" si="3"/>
        <v>-25</v>
      </c>
      <c r="L51" s="17"/>
    </row>
    <row r="52" spans="1:12" s="12" customFormat="1" ht="11.25" customHeight="1">
      <c r="A52" s="44" t="s">
        <v>91</v>
      </c>
      <c r="B52" s="53">
        <f>SUM(B47:B51)</f>
        <v>751</v>
      </c>
      <c r="C52" s="53">
        <f>SUM(C47:C51)</f>
        <v>793</v>
      </c>
      <c r="D52" s="54">
        <f>C52-B52</f>
        <v>42</v>
      </c>
      <c r="E52" s="55">
        <f>D52*100/B52</f>
        <v>5.59254327563249</v>
      </c>
      <c r="F52" s="8"/>
      <c r="G52" s="8" t="s">
        <v>87</v>
      </c>
      <c r="H52" s="11">
        <v>1</v>
      </c>
      <c r="I52" s="11">
        <v>1</v>
      </c>
      <c r="J52" s="18">
        <f t="shared" si="2"/>
        <v>0</v>
      </c>
      <c r="K52" s="38">
        <f t="shared" si="3"/>
        <v>0</v>
      </c>
      <c r="L52" s="14"/>
    </row>
    <row r="53" spans="1:12" s="12" customFormat="1" ht="11.25" customHeight="1">
      <c r="A53" s="8" t="s">
        <v>93</v>
      </c>
      <c r="B53" s="9">
        <v>19</v>
      </c>
      <c r="C53" s="9">
        <v>19</v>
      </c>
      <c r="D53" s="9">
        <f>C53-B53</f>
        <v>0</v>
      </c>
      <c r="E53" s="10">
        <f>D53*100/B53</f>
        <v>0</v>
      </c>
      <c r="F53" s="8"/>
      <c r="G53" s="8" t="s">
        <v>89</v>
      </c>
      <c r="H53" s="11">
        <v>4</v>
      </c>
      <c r="I53" s="11">
        <v>4</v>
      </c>
      <c r="J53" s="18">
        <f t="shared" si="2"/>
        <v>0</v>
      </c>
      <c r="K53" s="38">
        <f t="shared" si="3"/>
        <v>0</v>
      </c>
      <c r="L53" s="13"/>
    </row>
    <row r="54" spans="1:12" s="12" customFormat="1" ht="11.25" customHeight="1">
      <c r="A54" s="8" t="s">
        <v>95</v>
      </c>
      <c r="B54" s="9">
        <v>34</v>
      </c>
      <c r="C54" s="9">
        <v>39</v>
      </c>
      <c r="D54" s="9">
        <f>C54-B54</f>
        <v>5</v>
      </c>
      <c r="E54" s="10">
        <f>D54*100/B54</f>
        <v>14.705882352941176</v>
      </c>
      <c r="F54" s="8"/>
      <c r="G54" s="8" t="s">
        <v>90</v>
      </c>
      <c r="H54" s="11">
        <v>2</v>
      </c>
      <c r="I54" s="11">
        <v>1</v>
      </c>
      <c r="J54" s="18">
        <f t="shared" si="2"/>
        <v>-1</v>
      </c>
      <c r="K54" s="38">
        <f t="shared" si="3"/>
        <v>-50</v>
      </c>
      <c r="L54" s="13"/>
    </row>
    <row r="55" spans="1:12" s="12" customFormat="1" ht="11.25" customHeight="1">
      <c r="A55" s="8" t="s">
        <v>97</v>
      </c>
      <c r="B55" s="9">
        <v>16</v>
      </c>
      <c r="C55" s="9">
        <v>20</v>
      </c>
      <c r="D55" s="9">
        <f>C55-B55</f>
        <v>4</v>
      </c>
      <c r="E55" s="10">
        <f>D55*100/B55</f>
        <v>25</v>
      </c>
      <c r="F55" s="8"/>
      <c r="G55" s="8" t="s">
        <v>92</v>
      </c>
      <c r="H55" s="18">
        <v>13</v>
      </c>
      <c r="I55" s="18">
        <v>16</v>
      </c>
      <c r="J55" s="18">
        <f t="shared" si="2"/>
        <v>3</v>
      </c>
      <c r="K55" s="38">
        <f t="shared" si="3"/>
        <v>23.076923076923077</v>
      </c>
      <c r="L55" s="13"/>
    </row>
    <row r="56" spans="1:12" s="12" customFormat="1" ht="11.25" customHeight="1">
      <c r="A56" s="8" t="s">
        <v>99</v>
      </c>
      <c r="B56" s="9">
        <v>459</v>
      </c>
      <c r="C56" s="9">
        <v>589</v>
      </c>
      <c r="D56" s="9">
        <f>C56-B56</f>
        <v>130</v>
      </c>
      <c r="E56" s="10">
        <f>D56*100/B56</f>
        <v>28.32244008714597</v>
      </c>
      <c r="F56" s="8"/>
      <c r="G56" s="8" t="s">
        <v>94</v>
      </c>
      <c r="H56" s="18">
        <v>210</v>
      </c>
      <c r="I56" s="18">
        <v>227</v>
      </c>
      <c r="J56" s="18">
        <f t="shared" si="2"/>
        <v>17</v>
      </c>
      <c r="K56" s="38">
        <f t="shared" si="3"/>
        <v>8.095238095238095</v>
      </c>
      <c r="L56" s="13"/>
    </row>
    <row r="57" spans="1:12" s="12" customFormat="1" ht="11.25" customHeight="1">
      <c r="A57" s="8" t="s">
        <v>132</v>
      </c>
      <c r="B57" s="9">
        <v>110</v>
      </c>
      <c r="C57" s="9">
        <v>117</v>
      </c>
      <c r="D57" s="9">
        <f>C57-B57</f>
        <v>7</v>
      </c>
      <c r="E57" s="10">
        <f>D57*100/B57</f>
        <v>6.363636363636363</v>
      </c>
      <c r="F57" s="8"/>
      <c r="G57" s="21" t="s">
        <v>96</v>
      </c>
      <c r="H57" s="11">
        <v>12</v>
      </c>
      <c r="I57" s="11">
        <v>11</v>
      </c>
      <c r="J57" s="18">
        <f t="shared" si="2"/>
        <v>-1</v>
      </c>
      <c r="K57" s="38">
        <f t="shared" si="3"/>
        <v>-8.333333333333334</v>
      </c>
      <c r="L57" s="13"/>
    </row>
    <row r="58" spans="1:12" s="12" customFormat="1" ht="11.25" customHeight="1">
      <c r="A58" s="21" t="s">
        <v>101</v>
      </c>
      <c r="B58" s="9">
        <v>45</v>
      </c>
      <c r="C58" s="9">
        <v>48</v>
      </c>
      <c r="D58" s="9">
        <f>C58-B58</f>
        <v>3</v>
      </c>
      <c r="E58" s="10">
        <f>D58*100/B58</f>
        <v>6.666666666666667</v>
      </c>
      <c r="F58" s="8"/>
      <c r="G58" s="21" t="s">
        <v>98</v>
      </c>
      <c r="H58" s="11">
        <v>10</v>
      </c>
      <c r="I58" s="11">
        <v>11</v>
      </c>
      <c r="J58" s="18">
        <f t="shared" si="2"/>
        <v>1</v>
      </c>
      <c r="K58" s="38">
        <f t="shared" si="3"/>
        <v>10</v>
      </c>
      <c r="L58" s="13"/>
    </row>
    <row r="59" spans="1:12" s="12" customFormat="1" ht="11.25" customHeight="1">
      <c r="A59" s="21" t="s">
        <v>103</v>
      </c>
      <c r="B59" s="9">
        <v>10</v>
      </c>
      <c r="C59" s="9">
        <v>9</v>
      </c>
      <c r="D59" s="9">
        <f>C59-B59</f>
        <v>-1</v>
      </c>
      <c r="E59" s="10">
        <f>D59*100/B59</f>
        <v>-10</v>
      </c>
      <c r="F59" s="8"/>
      <c r="G59" s="8" t="s">
        <v>100</v>
      </c>
      <c r="H59" s="18">
        <v>22</v>
      </c>
      <c r="I59" s="18">
        <v>19</v>
      </c>
      <c r="J59" s="18">
        <f t="shared" si="2"/>
        <v>-3</v>
      </c>
      <c r="K59" s="38">
        <f t="shared" si="3"/>
        <v>-13.636363636363637</v>
      </c>
      <c r="L59" s="13"/>
    </row>
    <row r="60" spans="1:12" s="12" customFormat="1" ht="11.25" customHeight="1">
      <c r="A60" s="44" t="s">
        <v>104</v>
      </c>
      <c r="B60" s="53">
        <f>SUM(B53:B59)</f>
        <v>693</v>
      </c>
      <c r="C60" s="53">
        <f>SUM(C53:C59)</f>
        <v>841</v>
      </c>
      <c r="D60" s="54">
        <f>C60-B60</f>
        <v>148</v>
      </c>
      <c r="E60" s="55">
        <f>D60*100/B60</f>
        <v>21.356421356421357</v>
      </c>
      <c r="F60" s="8"/>
      <c r="G60" s="8" t="s">
        <v>102</v>
      </c>
      <c r="H60" s="11">
        <v>517</v>
      </c>
      <c r="I60" s="11">
        <v>556</v>
      </c>
      <c r="J60" s="18">
        <f t="shared" si="2"/>
        <v>39</v>
      </c>
      <c r="K60" s="38">
        <f t="shared" si="3"/>
        <v>7.543520309477756</v>
      </c>
      <c r="L60" s="13"/>
    </row>
    <row r="61" spans="1:12" s="12" customFormat="1" ht="11.25" customHeight="1">
      <c r="A61" s="8" t="s">
        <v>106</v>
      </c>
      <c r="B61" s="22">
        <v>390</v>
      </c>
      <c r="C61" s="22">
        <v>386</v>
      </c>
      <c r="D61" s="9">
        <f>C61-B61</f>
        <v>-4</v>
      </c>
      <c r="E61" s="10">
        <f>D61*100/B61</f>
        <v>-1.0256410256410255</v>
      </c>
      <c r="F61" s="8"/>
      <c r="G61" s="8" t="s">
        <v>160</v>
      </c>
      <c r="H61" s="11">
        <v>0</v>
      </c>
      <c r="I61" s="11">
        <v>2</v>
      </c>
      <c r="J61" s="18">
        <f t="shared" si="2"/>
        <v>2</v>
      </c>
      <c r="K61" s="23" t="s">
        <v>153</v>
      </c>
      <c r="L61" s="13"/>
    </row>
    <row r="62" spans="1:12" s="12" customFormat="1" ht="11.25" customHeight="1">
      <c r="A62" s="8" t="s">
        <v>108</v>
      </c>
      <c r="B62" s="22">
        <v>2428</v>
      </c>
      <c r="C62" s="22">
        <v>2326</v>
      </c>
      <c r="D62" s="9">
        <f>C62-B62</f>
        <v>-102</v>
      </c>
      <c r="E62" s="10">
        <f>D62*100/B62</f>
        <v>-4.200988467874794</v>
      </c>
      <c r="F62" s="8"/>
      <c r="G62" s="8" t="s">
        <v>105</v>
      </c>
      <c r="H62" s="11">
        <v>9</v>
      </c>
      <c r="I62" s="11">
        <v>9</v>
      </c>
      <c r="J62" s="18">
        <f t="shared" si="2"/>
        <v>0</v>
      </c>
      <c r="K62" s="38">
        <f t="shared" si="3"/>
        <v>0</v>
      </c>
      <c r="L62" s="13"/>
    </row>
    <row r="63" spans="1:12" s="12" customFormat="1" ht="11.25" customHeight="1">
      <c r="A63" s="8" t="s">
        <v>110</v>
      </c>
      <c r="B63" s="9">
        <v>415</v>
      </c>
      <c r="C63" s="9">
        <v>517</v>
      </c>
      <c r="D63" s="9">
        <f>C63-B63</f>
        <v>102</v>
      </c>
      <c r="E63" s="10">
        <f>D63*100/B63</f>
        <v>24.57831325301205</v>
      </c>
      <c r="F63" s="8"/>
      <c r="G63" s="8" t="s">
        <v>107</v>
      </c>
      <c r="H63" s="11">
        <v>53</v>
      </c>
      <c r="I63" s="11">
        <v>58</v>
      </c>
      <c r="J63" s="18">
        <f t="shared" si="2"/>
        <v>5</v>
      </c>
      <c r="K63" s="38">
        <f t="shared" si="3"/>
        <v>9.433962264150944</v>
      </c>
      <c r="L63" s="13"/>
    </row>
    <row r="64" spans="1:12" s="12" customFormat="1" ht="11.25" customHeight="1">
      <c r="A64" s="21" t="s">
        <v>112</v>
      </c>
      <c r="B64" s="9">
        <v>471</v>
      </c>
      <c r="C64" s="9">
        <v>523</v>
      </c>
      <c r="D64" s="9">
        <f>C64-B64</f>
        <v>52</v>
      </c>
      <c r="E64" s="10">
        <f>D64*100/B64</f>
        <v>11.040339702760084</v>
      </c>
      <c r="F64" s="8"/>
      <c r="G64" s="8" t="s">
        <v>109</v>
      </c>
      <c r="H64" s="11">
        <v>80</v>
      </c>
      <c r="I64" s="11">
        <v>82</v>
      </c>
      <c r="J64" s="18">
        <f t="shared" si="2"/>
        <v>2</v>
      </c>
      <c r="K64" s="38">
        <f t="shared" si="3"/>
        <v>2.5</v>
      </c>
      <c r="L64" s="13"/>
    </row>
    <row r="65" spans="1:12" s="12" customFormat="1" ht="11.25" customHeight="1">
      <c r="A65" s="8" t="s">
        <v>114</v>
      </c>
      <c r="B65" s="9">
        <v>1061</v>
      </c>
      <c r="C65" s="9">
        <v>988</v>
      </c>
      <c r="D65" s="9">
        <f>C65-B65</f>
        <v>-73</v>
      </c>
      <c r="E65" s="10">
        <f>D65*100/B65</f>
        <v>-6.880301602262017</v>
      </c>
      <c r="F65" s="8"/>
      <c r="G65" s="8" t="s">
        <v>111</v>
      </c>
      <c r="H65" s="11">
        <v>187</v>
      </c>
      <c r="I65" s="11">
        <v>221</v>
      </c>
      <c r="J65" s="18">
        <f t="shared" si="2"/>
        <v>34</v>
      </c>
      <c r="K65" s="38">
        <f t="shared" si="3"/>
        <v>18.181818181818183</v>
      </c>
      <c r="L65" s="13"/>
    </row>
    <row r="66" spans="1:12" s="12" customFormat="1" ht="11.25" customHeight="1">
      <c r="A66" s="8" t="s">
        <v>116</v>
      </c>
      <c r="B66" s="22">
        <v>674</v>
      </c>
      <c r="C66" s="22">
        <v>745</v>
      </c>
      <c r="D66" s="9">
        <f>C66-B66</f>
        <v>71</v>
      </c>
      <c r="E66" s="10">
        <f>D66*100/B66</f>
        <v>10.534124629080118</v>
      </c>
      <c r="F66" s="8"/>
      <c r="G66" s="8" t="s">
        <v>113</v>
      </c>
      <c r="H66" s="11">
        <v>111</v>
      </c>
      <c r="I66" s="11">
        <v>112</v>
      </c>
      <c r="J66" s="18">
        <f t="shared" si="2"/>
        <v>1</v>
      </c>
      <c r="K66" s="38">
        <f t="shared" si="3"/>
        <v>0.9009009009009009</v>
      </c>
      <c r="L66" s="13"/>
    </row>
    <row r="67" spans="1:12" s="12" customFormat="1" ht="11.25" customHeight="1">
      <c r="A67" s="8" t="s">
        <v>118</v>
      </c>
      <c r="B67" s="9">
        <v>373</v>
      </c>
      <c r="C67" s="9">
        <v>367</v>
      </c>
      <c r="D67" s="9">
        <f>C67-B67</f>
        <v>-6</v>
      </c>
      <c r="E67" s="10">
        <f>D67*100/B67</f>
        <v>-1.6085790884718498</v>
      </c>
      <c r="F67" s="21"/>
      <c r="G67" s="8" t="s">
        <v>115</v>
      </c>
      <c r="H67" s="11">
        <v>4</v>
      </c>
      <c r="I67" s="11">
        <v>5</v>
      </c>
      <c r="J67" s="18">
        <f t="shared" si="2"/>
        <v>1</v>
      </c>
      <c r="K67" s="38">
        <f t="shared" si="3"/>
        <v>25</v>
      </c>
      <c r="L67" s="13"/>
    </row>
    <row r="68" spans="1:12" s="12" customFormat="1" ht="11.25" customHeight="1">
      <c r="A68" s="8" t="s">
        <v>120</v>
      </c>
      <c r="B68" s="9">
        <v>284</v>
      </c>
      <c r="C68" s="9">
        <v>290</v>
      </c>
      <c r="D68" s="9">
        <f>C68-B68</f>
        <v>6</v>
      </c>
      <c r="E68" s="10">
        <f>D68*100/B68</f>
        <v>2.112676056338028</v>
      </c>
      <c r="F68" s="21"/>
      <c r="G68" s="8" t="s">
        <v>117</v>
      </c>
      <c r="H68" s="18">
        <v>1730</v>
      </c>
      <c r="I68" s="18">
        <v>1828</v>
      </c>
      <c r="J68" s="18">
        <f t="shared" si="2"/>
        <v>98</v>
      </c>
      <c r="K68" s="38">
        <f t="shared" si="3"/>
        <v>5.664739884393064</v>
      </c>
      <c r="L68" s="13"/>
    </row>
    <row r="69" spans="1:12" s="12" customFormat="1" ht="11.25" customHeight="1">
      <c r="A69" s="8" t="s">
        <v>122</v>
      </c>
      <c r="B69" s="9">
        <v>259</v>
      </c>
      <c r="C69" s="9">
        <v>346</v>
      </c>
      <c r="D69" s="9">
        <f>C69-B69</f>
        <v>87</v>
      </c>
      <c r="E69" s="10">
        <f>D69*100/B69</f>
        <v>33.59073359073359</v>
      </c>
      <c r="F69" s="21"/>
      <c r="G69" s="21" t="s">
        <v>119</v>
      </c>
      <c r="H69" s="18">
        <v>16</v>
      </c>
      <c r="I69" s="18">
        <v>18</v>
      </c>
      <c r="J69" s="18">
        <f t="shared" si="2"/>
        <v>2</v>
      </c>
      <c r="K69" s="38">
        <f t="shared" si="3"/>
        <v>12.5</v>
      </c>
      <c r="L69" s="13"/>
    </row>
    <row r="70" spans="1:12" s="12" customFormat="1" ht="11.25" customHeight="1">
      <c r="A70" s="8" t="s">
        <v>124</v>
      </c>
      <c r="B70" s="9">
        <v>180</v>
      </c>
      <c r="C70" s="9">
        <v>182</v>
      </c>
      <c r="D70" s="9">
        <f>C70-B70</f>
        <v>2</v>
      </c>
      <c r="E70" s="10">
        <f>D70*100/B70</f>
        <v>1.1111111111111112</v>
      </c>
      <c r="F70" s="21"/>
      <c r="G70" s="21" t="s">
        <v>121</v>
      </c>
      <c r="H70" s="18">
        <v>2</v>
      </c>
      <c r="I70" s="18">
        <v>2</v>
      </c>
      <c r="J70" s="18">
        <f aca="true" t="shared" si="4" ref="J70:J79">I70-H70</f>
        <v>0</v>
      </c>
      <c r="K70" s="38">
        <f aca="true" t="shared" si="5" ref="K70:K80">J70*100/H70</f>
        <v>0</v>
      </c>
      <c r="L70" s="13"/>
    </row>
    <row r="71" spans="1:12" s="12" customFormat="1" ht="11.25" customHeight="1">
      <c r="A71" s="49" t="s">
        <v>126</v>
      </c>
      <c r="B71" s="54">
        <f>SUM(B61:B70)</f>
        <v>6535</v>
      </c>
      <c r="C71" s="54">
        <f>SUM(C61:C70)</f>
        <v>6670</v>
      </c>
      <c r="D71" s="54">
        <f>C71-B71</f>
        <v>135</v>
      </c>
      <c r="E71" s="55">
        <f>D71*100/B71</f>
        <v>2.0657995409334355</v>
      </c>
      <c r="G71" s="44" t="s">
        <v>123</v>
      </c>
      <c r="H71" s="45">
        <f>SUM(H46:H70)</f>
        <v>3307</v>
      </c>
      <c r="I71" s="45">
        <f>SUM(I46:I70)</f>
        <v>3521</v>
      </c>
      <c r="J71" s="46">
        <f t="shared" si="4"/>
        <v>214</v>
      </c>
      <c r="K71" s="47">
        <f t="shared" si="5"/>
        <v>6.471121862715452</v>
      </c>
      <c r="L71" s="13"/>
    </row>
    <row r="72" spans="1:12" s="12" customFormat="1" ht="11.25" customHeight="1">
      <c r="A72" s="21" t="s">
        <v>128</v>
      </c>
      <c r="B72" s="22">
        <v>12</v>
      </c>
      <c r="C72" s="22">
        <v>8</v>
      </c>
      <c r="D72" s="9">
        <f>C72-B72</f>
        <v>-4</v>
      </c>
      <c r="E72" s="10">
        <f>D72*100/B72</f>
        <v>-33.333333333333336</v>
      </c>
      <c r="F72" s="24"/>
      <c r="G72" s="8" t="s">
        <v>125</v>
      </c>
      <c r="H72" s="11">
        <v>12</v>
      </c>
      <c r="I72" s="11">
        <v>13</v>
      </c>
      <c r="J72" s="18">
        <f t="shared" si="4"/>
        <v>1</v>
      </c>
      <c r="K72" s="38">
        <f t="shared" si="5"/>
        <v>8.333333333333334</v>
      </c>
      <c r="L72" s="13"/>
    </row>
    <row r="73" spans="1:12" s="12" customFormat="1" ht="11.25" customHeight="1">
      <c r="A73" s="21" t="s">
        <v>130</v>
      </c>
      <c r="B73" s="22">
        <v>67</v>
      </c>
      <c r="C73" s="22">
        <v>67</v>
      </c>
      <c r="D73" s="9">
        <f>C73-B73</f>
        <v>0</v>
      </c>
      <c r="E73" s="10">
        <f>D73*100/B73</f>
        <v>0</v>
      </c>
      <c r="F73" s="24"/>
      <c r="G73" s="8" t="s">
        <v>127</v>
      </c>
      <c r="H73" s="18">
        <v>8</v>
      </c>
      <c r="I73" s="18">
        <v>7</v>
      </c>
      <c r="J73" s="18">
        <f t="shared" si="4"/>
        <v>-1</v>
      </c>
      <c r="K73" s="38">
        <f t="shared" si="5"/>
        <v>-12.5</v>
      </c>
      <c r="L73" s="17"/>
    </row>
    <row r="74" spans="1:12" s="12" customFormat="1" ht="11.25" customHeight="1">
      <c r="A74" s="49" t="s">
        <v>134</v>
      </c>
      <c r="B74" s="46">
        <f>SUM(B72:B73)</f>
        <v>79</v>
      </c>
      <c r="C74" s="46">
        <f>SUM(C72:C73)</f>
        <v>75</v>
      </c>
      <c r="D74" s="54">
        <f>C74-B74</f>
        <v>-4</v>
      </c>
      <c r="E74" s="55">
        <f>D74*100/B74</f>
        <v>-5.063291139240507</v>
      </c>
      <c r="F74" s="24"/>
      <c r="G74" s="8" t="s">
        <v>129</v>
      </c>
      <c r="H74" s="18">
        <v>4</v>
      </c>
      <c r="I74" s="18">
        <v>3</v>
      </c>
      <c r="J74" s="18">
        <f t="shared" si="4"/>
        <v>-1</v>
      </c>
      <c r="K74" s="38">
        <f t="shared" si="5"/>
        <v>-25</v>
      </c>
      <c r="L74" s="13"/>
    </row>
    <row r="75" spans="1:12" s="12" customFormat="1" ht="11.25" customHeight="1">
      <c r="A75" s="21" t="s">
        <v>135</v>
      </c>
      <c r="B75" s="18">
        <v>12</v>
      </c>
      <c r="C75" s="18">
        <v>8</v>
      </c>
      <c r="D75" s="9">
        <f>C75-B75</f>
        <v>-4</v>
      </c>
      <c r="E75" s="10">
        <f>D75*100/B75</f>
        <v>-33.333333333333336</v>
      </c>
      <c r="F75" s="24"/>
      <c r="G75" s="8" t="s">
        <v>131</v>
      </c>
      <c r="H75" s="18">
        <v>11</v>
      </c>
      <c r="I75" s="18">
        <v>12</v>
      </c>
      <c r="J75" s="18">
        <f t="shared" si="4"/>
        <v>1</v>
      </c>
      <c r="K75" s="38">
        <f t="shared" si="5"/>
        <v>9.090909090909092</v>
      </c>
      <c r="L75" s="13"/>
    </row>
    <row r="76" spans="1:12" s="12" customFormat="1" ht="11.25" customHeight="1">
      <c r="A76" s="21" t="s">
        <v>136</v>
      </c>
      <c r="B76" s="18">
        <v>1</v>
      </c>
      <c r="C76" s="18">
        <v>1</v>
      </c>
      <c r="D76" s="9">
        <f>C76-B76</f>
        <v>0</v>
      </c>
      <c r="E76" s="10">
        <f>D76*100/B76</f>
        <v>0</v>
      </c>
      <c r="F76" s="24"/>
      <c r="G76" s="44" t="s">
        <v>133</v>
      </c>
      <c r="H76" s="46">
        <f>SUM(H72:H75)</f>
        <v>35</v>
      </c>
      <c r="I76" s="46">
        <f>SUM(I72:I75)</f>
        <v>35</v>
      </c>
      <c r="J76" s="46">
        <f t="shared" si="4"/>
        <v>0</v>
      </c>
      <c r="K76" s="48">
        <f t="shared" si="5"/>
        <v>0</v>
      </c>
      <c r="L76" s="17"/>
    </row>
    <row r="77" spans="1:12" s="12" customFormat="1" ht="11.25" customHeight="1">
      <c r="A77" s="21" t="s">
        <v>138</v>
      </c>
      <c r="B77" s="18">
        <v>26</v>
      </c>
      <c r="C77" s="18">
        <v>28</v>
      </c>
      <c r="D77" s="9">
        <f>C77-B77</f>
        <v>2</v>
      </c>
      <c r="E77" s="10">
        <f>D77*100/B77</f>
        <v>7.6923076923076925</v>
      </c>
      <c r="F77" s="24"/>
      <c r="G77" s="8" t="s">
        <v>137</v>
      </c>
      <c r="H77" s="18">
        <v>4</v>
      </c>
      <c r="I77" s="18">
        <v>5</v>
      </c>
      <c r="J77" s="18">
        <f t="shared" si="4"/>
        <v>1</v>
      </c>
      <c r="K77" s="38">
        <f t="shared" si="5"/>
        <v>25</v>
      </c>
      <c r="L77" s="17"/>
    </row>
    <row r="78" spans="1:12" s="12" customFormat="1" ht="11.25" customHeight="1">
      <c r="A78" s="21" t="s">
        <v>140</v>
      </c>
      <c r="B78" s="18">
        <v>4</v>
      </c>
      <c r="C78" s="18">
        <v>4</v>
      </c>
      <c r="D78" s="9">
        <f>C78-B78</f>
        <v>0</v>
      </c>
      <c r="E78" s="10">
        <f>D78*100/B78</f>
        <v>0</v>
      </c>
      <c r="F78" s="24"/>
      <c r="G78" s="8" t="s">
        <v>139</v>
      </c>
      <c r="H78" s="18">
        <v>1</v>
      </c>
      <c r="I78" s="18">
        <v>1</v>
      </c>
      <c r="J78" s="18">
        <f t="shared" si="4"/>
        <v>0</v>
      </c>
      <c r="K78" s="38">
        <f t="shared" si="5"/>
        <v>0</v>
      </c>
      <c r="L78" s="30"/>
    </row>
    <row r="79" spans="1:12" s="12" customFormat="1" ht="11.25" customHeight="1">
      <c r="A79" s="21" t="s">
        <v>142</v>
      </c>
      <c r="B79" s="18">
        <v>1356</v>
      </c>
      <c r="C79" s="18">
        <v>1424</v>
      </c>
      <c r="D79" s="9">
        <f>C79-B79</f>
        <v>68</v>
      </c>
      <c r="E79" s="10">
        <f>D79*100/B79</f>
        <v>5.014749262536873</v>
      </c>
      <c r="F79" s="24"/>
      <c r="G79" s="44" t="s">
        <v>141</v>
      </c>
      <c r="H79" s="45">
        <f>SUM(H77:H78)</f>
        <v>5</v>
      </c>
      <c r="I79" s="45">
        <f>SUM(I77:I78)</f>
        <v>6</v>
      </c>
      <c r="J79" s="46">
        <f t="shared" si="4"/>
        <v>1</v>
      </c>
      <c r="K79" s="48">
        <f t="shared" si="5"/>
        <v>20</v>
      </c>
      <c r="L79" s="28"/>
    </row>
    <row r="80" spans="1:12" s="12" customFormat="1" ht="11.25" customHeight="1">
      <c r="A80" s="26" t="s">
        <v>143</v>
      </c>
      <c r="B80" s="27">
        <f>SUM(B75:B79)</f>
        <v>1399</v>
      </c>
      <c r="C80" s="27">
        <f>SUM(C75:C79)</f>
        <v>1465</v>
      </c>
      <c r="D80" s="56">
        <f>C80-B80</f>
        <v>66</v>
      </c>
      <c r="E80" s="23">
        <f>D80*100/B80</f>
        <v>4.717655468191565</v>
      </c>
      <c r="F80" s="24"/>
      <c r="G80" s="49" t="s">
        <v>152</v>
      </c>
      <c r="H80" s="46">
        <v>2</v>
      </c>
      <c r="I80" s="46">
        <v>2</v>
      </c>
      <c r="J80" s="50">
        <f>I80-H80</f>
        <v>0</v>
      </c>
      <c r="K80" s="51">
        <f t="shared" si="5"/>
        <v>0</v>
      </c>
      <c r="L80" s="28"/>
    </row>
    <row r="81" spans="6:12" s="12" customFormat="1" ht="11.25" customHeight="1">
      <c r="F81" s="24"/>
      <c r="G81" s="52" t="s">
        <v>161</v>
      </c>
      <c r="H81" s="50">
        <v>0</v>
      </c>
      <c r="I81" s="50">
        <v>4</v>
      </c>
      <c r="J81" s="50">
        <f>I81-H81</f>
        <v>4</v>
      </c>
      <c r="K81" s="37" t="s">
        <v>153</v>
      </c>
      <c r="L81" s="28"/>
    </row>
    <row r="82" spans="1:12" s="12" customFormat="1" ht="11.25" customHeight="1" thickBot="1">
      <c r="A82" s="34"/>
      <c r="B82" s="35"/>
      <c r="C82" s="35"/>
      <c r="D82" s="36"/>
      <c r="E82" s="33"/>
      <c r="F82" s="32"/>
      <c r="G82" s="34" t="s">
        <v>144</v>
      </c>
      <c r="H82" s="35">
        <f>B10+B26+B33+B41+B44+B46+B52+B60+B71+B74+B80+H7+H14+H20+H29+H33+H40+H45+H71+H76+H79+H80+H81</f>
        <v>21535</v>
      </c>
      <c r="I82" s="35">
        <f>C10+C26+C33+C41+C44+C46+C52+C60+C71+C74+C80+I7+I14+I20+I29+I33+I40+I45+I71+I76+I79+I80+I81</f>
        <v>22352</v>
      </c>
      <c r="J82" s="43">
        <f>I82-H82</f>
        <v>817</v>
      </c>
      <c r="K82" s="39">
        <f>J82*100/H82</f>
        <v>3.7938240074297656</v>
      </c>
      <c r="L82" s="41"/>
    </row>
    <row r="83" spans="1:13" s="12" customFormat="1" ht="11.25" customHeight="1">
      <c r="A83" s="20" t="s">
        <v>145</v>
      </c>
      <c r="F83" s="24"/>
      <c r="G83" s="26"/>
      <c r="H83" s="27"/>
      <c r="I83" s="27"/>
      <c r="J83" s="27"/>
      <c r="K83" s="23"/>
      <c r="M83" s="26"/>
    </row>
    <row r="84" spans="6:13" s="12" customFormat="1" ht="11.25" customHeight="1">
      <c r="F84" s="24"/>
      <c r="J84"/>
      <c r="K84"/>
      <c r="L84"/>
      <c r="M84" s="26"/>
    </row>
    <row r="85" spans="5:11" s="12" customFormat="1" ht="11.25" customHeight="1">
      <c r="E85" s="24"/>
      <c r="F85" s="25"/>
      <c r="K85" s="2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cp:lastPrinted>2017-04-24T14:43:31Z</cp:lastPrinted>
  <dcterms:modified xsi:type="dcterms:W3CDTF">2017-05-12T09:58:54Z</dcterms:modified>
  <cp:category/>
  <cp:version/>
  <cp:contentType/>
  <cp:contentStatus/>
</cp:coreProperties>
</file>