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3050" windowHeight="5070" tabRatio="660" activeTab="0"/>
  </bookViews>
  <sheets>
    <sheet name="02.03.02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<sst xmlns="http://schemas.openxmlformats.org/spreadsheetml/2006/main" count="84" uniqueCount="30">
  <si>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02.03.02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</si>
  <si>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</si>
  <si>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</si>
  <si>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</si>
  <si>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</si>
  <si>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</si>
  <si>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</si>
  <si>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</si>
  <si>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</si>
  <si>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</si>
  <si>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</si>
  <si>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</si>
  <si>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</si>
  <si>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</si>
  <si>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</si>
  <si>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</si>
  <si>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</si>
  <si>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</si>
  <si>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</si>
  <si>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</si>
  <si>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</si>
  <si>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</si>
  <si>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</si>
  <si>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</si>
  <si>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</si>
  <si>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</si>
  <si>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</si>
  <si>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</si>
  <si>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1. Grups quinquennals. 2019</t>
    </r>
    <r>
      <rPr>
        <vertAlign val="superscript"/>
        <sz val="12"/>
        <rFont val="Arial"/>
        <family val="2"/>
      </rPr>
      <t>1</t>
    </r>
  </si>
  <si>
    <t>1. Dades a 1 de gener de 2020.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</si>
</sst>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8"/>
      <color indexed="8"/>
      <name val="Arial"/>
      <family val="2"/>
    </font>
    <font>
      <vertAlign val="superscript"/>
      <sz val="12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54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13" fillId="0" borderId="12" xfId="55" applyNumberFormat="1" applyFont="1" applyFill="1" applyBorder="1" applyAlignment="1">
      <alignment horizontal="right" wrapText="1"/>
      <protection/>
    </xf>
    <xf numFmtId="3" fontId="13" fillId="0" borderId="13" xfId="55" applyNumberFormat="1" applyFont="1" applyFill="1" applyBorder="1" applyAlignment="1">
      <alignment horizontal="right" wrapText="1"/>
      <protection/>
    </xf>
    <xf numFmtId="9" fontId="4" fillId="0" borderId="0" xfId="57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1. 2019</a:t>
            </a:r>
          </a:p>
        </c:rich>
      </c:tx>
      <c:layout>
        <c:manualLayout>
          <c:xMode val="factor"/>
          <c:yMode val="factor"/>
          <c:x val="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917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'02.03.02'!$T$3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'02.03.02'!$S$4:$S$24</c:f>
              <c:strCache/>
            </c:strRef>
          </c:cat>
          <c:val>
            <c:numRef>
              <c:f>'02.03.02'!$V$4:$V$24</c:f>
              <c:numCache/>
            </c:numRef>
          </c:val>
        </c:ser>
        <c:overlap val="100"/>
        <c:gapWidth val="30"/>
        <c:axId val="43748464"/>
        <c:axId val="58191857"/>
      </c:barChart>
      <c:catAx>
        <c:axId val="43748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tickLblSkip val="2"/>
        <c:noMultiLvlLbl val="0"/>
      </c:catAx>
      <c:valAx>
        <c:axId val="58191857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4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16</xdr:col>
      <xdr:colOff>9525</xdr:colOff>
      <xdr:row>41</xdr:row>
      <xdr:rowOff>19050</xdr:rowOff>
    </xdr:to>
    <xdr:graphicFrame>
      <xdr:nvGraphicFramePr>
        <xdr:cNvPr id="1" name="Gráfico 5"/>
        <xdr:cNvGraphicFramePr/>
      </xdr:nvGraphicFramePr>
      <xdr:xfrm>
        <a:off x="542925" y="32099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180975</xdr:colOff>
      <xdr:row>28</xdr:row>
      <xdr:rowOff>28575</xdr:rowOff>
    </xdr:from>
    <xdr:ext cx="457200" cy="161925"/>
    <xdr:sp>
      <xdr:nvSpPr>
        <xdr:cNvPr id="2" name="Text Box 2"/>
        <xdr:cNvSpPr txBox="1">
          <a:spLocks noChangeArrowheads="1"/>
        </xdr:cNvSpPr>
      </xdr:nvSpPr>
      <xdr:spPr>
        <a:xfrm>
          <a:off x="4838700" y="470535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47675" cy="190500"/>
    <xdr:sp>
      <xdr:nvSpPr>
        <xdr:cNvPr id="3" name="Text Box 3"/>
        <xdr:cNvSpPr txBox="1">
          <a:spLocks noChangeArrowheads="1"/>
        </xdr:cNvSpPr>
      </xdr:nvSpPr>
      <xdr:spPr>
        <a:xfrm>
          <a:off x="1524000" y="469582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5.140625" style="0" customWidth="1"/>
    <col min="4" max="4" width="5.421875" style="0" customWidth="1"/>
    <col min="5" max="5" width="5.140625" style="0" customWidth="1"/>
    <col min="6" max="6" width="5.2812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57421875" style="0" customWidth="1"/>
    <col min="14" max="14" width="5.14062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12.57421875" style="0" customWidth="1"/>
    <col min="20" max="22" width="11.57421875" style="0" bestFit="1" customWidth="1"/>
  </cols>
  <sheetData>
    <row r="1" ht="15.75">
      <c r="A1" s="1" t="s">
        <v>0</v>
      </c>
    </row>
    <row r="2" ht="18">
      <c r="A2" s="2" t="s">
        <v>28</v>
      </c>
    </row>
    <row r="3" spans="1:22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24"/>
      <c r="T3" s="24" t="s">
        <v>11</v>
      </c>
      <c r="U3" s="24" t="s">
        <v>11</v>
      </c>
      <c r="V3" s="24" t="s">
        <v>12</v>
      </c>
    </row>
    <row r="4" spans="1:22" s="23" customFormat="1" ht="12.75">
      <c r="A4" s="9" t="s">
        <v>11</v>
      </c>
      <c r="B4" s="35">
        <v>1235</v>
      </c>
      <c r="C4" s="7">
        <f>B4*100/$L$16</f>
        <v>2.2313765877102645</v>
      </c>
      <c r="D4" s="35">
        <v>1455</v>
      </c>
      <c r="E4" s="7">
        <f>B4*100/$L$16</f>
        <v>2.2313765877102645</v>
      </c>
      <c r="F4" s="35">
        <v>1552</v>
      </c>
      <c r="G4" s="7">
        <f>F4*100/$L$16</f>
        <v>2.8041266916002674</v>
      </c>
      <c r="H4" s="35">
        <v>1611</v>
      </c>
      <c r="I4" s="7">
        <f>H4*100/$L$16</f>
        <v>2.9107268686649683</v>
      </c>
      <c r="J4" s="35">
        <v>1364</v>
      </c>
      <c r="K4" s="7">
        <f>J4*100/$L$16</f>
        <v>2.4644515511229153</v>
      </c>
      <c r="L4" s="35">
        <v>1478</v>
      </c>
      <c r="M4" s="7">
        <f>L4*100/$L$16</f>
        <v>2.670424774603863</v>
      </c>
      <c r="N4" s="35">
        <v>1535</v>
      </c>
      <c r="O4" s="7">
        <f>N4*100/$L$16</f>
        <v>2.773411386344337</v>
      </c>
      <c r="P4" s="35">
        <v>1786</v>
      </c>
      <c r="Q4" s="7">
        <f>P4*100/$L$16</f>
        <v>3.2269138345348436</v>
      </c>
      <c r="S4" s="33" t="s">
        <v>2</v>
      </c>
      <c r="T4" s="34">
        <f>C4</f>
        <v>2.2313765877102645</v>
      </c>
      <c r="U4" s="34">
        <f aca="true" t="shared" si="0" ref="U4:U24">-T4</f>
        <v>-2.2313765877102645</v>
      </c>
      <c r="V4" s="34">
        <f>C5</f>
        <v>1.9964948416354997</v>
      </c>
    </row>
    <row r="5" spans="1:22" ht="12.75">
      <c r="A5" s="9" t="s">
        <v>12</v>
      </c>
      <c r="B5" s="36">
        <v>1105</v>
      </c>
      <c r="C5" s="7">
        <f>B5*100/$L$16</f>
        <v>1.9964948416354997</v>
      </c>
      <c r="D5" s="36">
        <v>1354</v>
      </c>
      <c r="E5" s="7">
        <f>D5*100/$L$16</f>
        <v>2.44638372450178</v>
      </c>
      <c r="F5" s="36">
        <v>1492</v>
      </c>
      <c r="G5" s="7">
        <f>F5*100/$L$16</f>
        <v>2.695719731873453</v>
      </c>
      <c r="H5" s="36">
        <v>1482</v>
      </c>
      <c r="I5" s="7">
        <f>H5*100/$L$16</f>
        <v>2.677651905252317</v>
      </c>
      <c r="J5" s="36">
        <v>1387</v>
      </c>
      <c r="K5" s="7">
        <f>J5*100/$L$16</f>
        <v>2.5060075523515275</v>
      </c>
      <c r="L5" s="36">
        <v>1426</v>
      </c>
      <c r="M5" s="7">
        <f>L5*100/$L$16</f>
        <v>2.5764720761739572</v>
      </c>
      <c r="N5" s="36">
        <v>1615</v>
      </c>
      <c r="O5" s="7">
        <f>N5*100/$L$16</f>
        <v>2.9179539993134225</v>
      </c>
      <c r="P5" s="36">
        <v>1939</v>
      </c>
      <c r="Q5" s="7">
        <f>P5*100/$L$16</f>
        <v>3.5033515818382206</v>
      </c>
      <c r="S5" s="25" t="s">
        <v>4</v>
      </c>
      <c r="T5" s="26">
        <f>E4</f>
        <v>2.2313765877102645</v>
      </c>
      <c r="U5" s="26">
        <f t="shared" si="0"/>
        <v>-2.2313765877102645</v>
      </c>
      <c r="V5" s="26">
        <f>E5</f>
        <v>2.44638372450178</v>
      </c>
    </row>
    <row r="6" spans="1:22" ht="13.5" thickBot="1">
      <c r="A6" s="10" t="s">
        <v>13</v>
      </c>
      <c r="B6" s="11">
        <f>SUM(B4:B5)</f>
        <v>2340</v>
      </c>
      <c r="C6" s="12">
        <f>SUM(C4:C5)</f>
        <v>4.227871429345765</v>
      </c>
      <c r="D6" s="11">
        <f aca="true" t="shared" si="1" ref="D6:Q6">SUM(D4:D5)</f>
        <v>2809</v>
      </c>
      <c r="E6" s="12">
        <f t="shared" si="1"/>
        <v>4.677760312212044</v>
      </c>
      <c r="F6" s="11">
        <f t="shared" si="1"/>
        <v>3044</v>
      </c>
      <c r="G6" s="12">
        <f t="shared" si="1"/>
        <v>5.49984642347372</v>
      </c>
      <c r="H6" s="11">
        <f t="shared" si="1"/>
        <v>3093</v>
      </c>
      <c r="I6" s="12">
        <f t="shared" si="1"/>
        <v>5.588378773917285</v>
      </c>
      <c r="J6" s="11">
        <f t="shared" si="1"/>
        <v>2751</v>
      </c>
      <c r="K6" s="12">
        <f t="shared" si="1"/>
        <v>4.970459103474443</v>
      </c>
      <c r="L6" s="11">
        <f t="shared" si="1"/>
        <v>2904</v>
      </c>
      <c r="M6" s="12">
        <f t="shared" si="1"/>
        <v>5.24689685077782</v>
      </c>
      <c r="N6" s="11">
        <f t="shared" si="1"/>
        <v>3150</v>
      </c>
      <c r="O6" s="12">
        <f t="shared" si="1"/>
        <v>5.691365385657759</v>
      </c>
      <c r="P6" s="11">
        <f t="shared" si="1"/>
        <v>3725</v>
      </c>
      <c r="Q6" s="12">
        <f t="shared" si="1"/>
        <v>6.730265416373064</v>
      </c>
      <c r="S6" s="25" t="s">
        <v>5</v>
      </c>
      <c r="T6" s="26">
        <f>G4</f>
        <v>2.8041266916002674</v>
      </c>
      <c r="U6" s="26">
        <f t="shared" si="0"/>
        <v>-2.8041266916002674</v>
      </c>
      <c r="V6" s="26">
        <f>G5</f>
        <v>2.695719731873453</v>
      </c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25" t="s">
        <v>6</v>
      </c>
      <c r="T7" s="26">
        <f>I4</f>
        <v>2.9107268686649683</v>
      </c>
      <c r="U7" s="26">
        <f t="shared" si="0"/>
        <v>-2.9107268686649683</v>
      </c>
      <c r="V7" s="26">
        <f>I5</f>
        <v>2.677651905252317</v>
      </c>
    </row>
    <row r="8" spans="1:22" ht="12.75">
      <c r="A8" s="3" t="s">
        <v>1</v>
      </c>
      <c r="B8" s="4" t="s">
        <v>14</v>
      </c>
      <c r="C8" s="4" t="s">
        <v>3</v>
      </c>
      <c r="D8" s="13" t="s">
        <v>15</v>
      </c>
      <c r="E8" s="13" t="s">
        <v>3</v>
      </c>
      <c r="F8" s="14" t="s">
        <v>16</v>
      </c>
      <c r="G8" s="14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25" t="s">
        <v>7</v>
      </c>
      <c r="T8" s="26">
        <f>K4</f>
        <v>2.4644515511229153</v>
      </c>
      <c r="U8" s="26">
        <f t="shared" si="0"/>
        <v>-2.4644515511229153</v>
      </c>
      <c r="V8" s="26">
        <f>K5</f>
        <v>2.5060075523515275</v>
      </c>
    </row>
    <row r="9" spans="1:22" s="23" customFormat="1" ht="12.75">
      <c r="A9" s="9" t="s">
        <v>11</v>
      </c>
      <c r="B9" s="35">
        <v>2170</v>
      </c>
      <c r="C9" s="7">
        <f>B9*100/$L$16</f>
        <v>3.920718376786456</v>
      </c>
      <c r="D9" s="35">
        <v>2358</v>
      </c>
      <c r="E9" s="7">
        <f>D9*100/$L$16</f>
        <v>4.260393517263808</v>
      </c>
      <c r="F9" s="35">
        <v>1919</v>
      </c>
      <c r="G9" s="7">
        <f>F9*100/$L$16</f>
        <v>3.4672159285959494</v>
      </c>
      <c r="H9" s="35">
        <v>1848</v>
      </c>
      <c r="I9" s="7">
        <f>H9*100/$L$16</f>
        <v>3.3389343595858856</v>
      </c>
      <c r="J9" s="35">
        <v>1540</v>
      </c>
      <c r="K9" s="7">
        <f>J9*100/$L$16</f>
        <v>2.7824452996549045</v>
      </c>
      <c r="L9" s="35">
        <v>1232</v>
      </c>
      <c r="M9" s="7">
        <f>L9*100/$L$16</f>
        <v>2.2259562397239234</v>
      </c>
      <c r="N9" s="35">
        <v>1115</v>
      </c>
      <c r="O9" s="7">
        <f>N9*100/$L$16</f>
        <v>2.0145626682566355</v>
      </c>
      <c r="P9" s="35">
        <v>838</v>
      </c>
      <c r="Q9" s="7">
        <f>P9*100/$L$16</f>
        <v>1.5140838708511752</v>
      </c>
      <c r="S9" s="33" t="s">
        <v>8</v>
      </c>
      <c r="T9" s="34">
        <f>M4</f>
        <v>2.670424774603863</v>
      </c>
      <c r="U9" s="34">
        <f t="shared" si="0"/>
        <v>-2.670424774603863</v>
      </c>
      <c r="V9" s="34">
        <f>M5</f>
        <v>2.5764720761739572</v>
      </c>
    </row>
    <row r="10" spans="1:22" ht="12.75">
      <c r="A10" s="6" t="s">
        <v>12</v>
      </c>
      <c r="B10" s="36">
        <v>2334</v>
      </c>
      <c r="C10" s="7">
        <f>B10*100/$L$16</f>
        <v>4.2170307333730825</v>
      </c>
      <c r="D10" s="36">
        <v>2361</v>
      </c>
      <c r="E10" s="7">
        <f>D10*100/$L$16</f>
        <v>4.265813865250149</v>
      </c>
      <c r="F10" s="36">
        <v>2124</v>
      </c>
      <c r="G10" s="7">
        <f>F10*100/$L$16</f>
        <v>3.837606374329232</v>
      </c>
      <c r="H10" s="36">
        <v>2032</v>
      </c>
      <c r="I10" s="7">
        <f>H10*100/$L$16</f>
        <v>3.671382369414783</v>
      </c>
      <c r="J10" s="36">
        <v>1736</v>
      </c>
      <c r="K10" s="7">
        <f>J10*100/$L$16</f>
        <v>3.136574701429165</v>
      </c>
      <c r="L10" s="36">
        <v>1501</v>
      </c>
      <c r="M10" s="7">
        <f>L10*100/$L$16</f>
        <v>2.711980775832475</v>
      </c>
      <c r="N10" s="36">
        <v>1410</v>
      </c>
      <c r="O10" s="7">
        <f>N10*100/$L$16</f>
        <v>2.5475635535801398</v>
      </c>
      <c r="P10" s="36">
        <v>1124</v>
      </c>
      <c r="Q10" s="7">
        <f>P10*100/$L$16</f>
        <v>2.0308237122156574</v>
      </c>
      <c r="S10" s="25" t="s">
        <v>9</v>
      </c>
      <c r="T10" s="26">
        <f>O4</f>
        <v>2.773411386344337</v>
      </c>
      <c r="U10" s="26">
        <f t="shared" si="0"/>
        <v>-2.773411386344337</v>
      </c>
      <c r="V10" s="26">
        <f>O5</f>
        <v>2.9179539993134225</v>
      </c>
    </row>
    <row r="11" spans="1:22" ht="13.5" thickBot="1">
      <c r="A11" s="10" t="s">
        <v>13</v>
      </c>
      <c r="B11" s="11">
        <f aca="true" t="shared" si="2" ref="B11:Q11">SUM(B9:B10)</f>
        <v>4504</v>
      </c>
      <c r="C11" s="12">
        <f>SUM(C4:C10)</f>
        <v>16.59349196885107</v>
      </c>
      <c r="D11" s="11">
        <f t="shared" si="2"/>
        <v>4719</v>
      </c>
      <c r="E11" s="12">
        <f t="shared" si="2"/>
        <v>8.526207382513958</v>
      </c>
      <c r="F11" s="11">
        <f t="shared" si="2"/>
        <v>4043</v>
      </c>
      <c r="G11" s="12">
        <f t="shared" si="2"/>
        <v>7.3048223029251815</v>
      </c>
      <c r="H11" s="11">
        <f t="shared" si="2"/>
        <v>3880</v>
      </c>
      <c r="I11" s="12">
        <f t="shared" si="2"/>
        <v>7.010316729000669</v>
      </c>
      <c r="J11" s="11">
        <f t="shared" si="2"/>
        <v>3276</v>
      </c>
      <c r="K11" s="12">
        <f t="shared" si="2"/>
        <v>5.9190200010840694</v>
      </c>
      <c r="L11" s="11">
        <f t="shared" si="2"/>
        <v>2733</v>
      </c>
      <c r="M11" s="12">
        <f t="shared" si="2"/>
        <v>4.937937015556399</v>
      </c>
      <c r="N11" s="11">
        <f t="shared" si="2"/>
        <v>2525</v>
      </c>
      <c r="O11" s="12">
        <f t="shared" si="2"/>
        <v>4.562126221836776</v>
      </c>
      <c r="P11" s="11">
        <f t="shared" si="2"/>
        <v>1962</v>
      </c>
      <c r="Q11" s="12">
        <f t="shared" si="2"/>
        <v>3.5449075830668324</v>
      </c>
      <c r="S11" s="25" t="s">
        <v>10</v>
      </c>
      <c r="T11" s="26">
        <f>Q4</f>
        <v>3.2269138345348436</v>
      </c>
      <c r="U11" s="26">
        <f t="shared" si="0"/>
        <v>-3.2269138345348436</v>
      </c>
      <c r="V11" s="26">
        <f>Q5</f>
        <v>3.5033515818382206</v>
      </c>
    </row>
    <row r="12" spans="1:22" ht="12.75">
      <c r="A12" s="31"/>
      <c r="B12" s="6"/>
      <c r="C12" s="6"/>
      <c r="D12" s="15"/>
      <c r="E12" s="15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S12" s="25" t="s">
        <v>14</v>
      </c>
      <c r="T12" s="26">
        <f>C4</f>
        <v>2.2313765877102645</v>
      </c>
      <c r="U12" s="26">
        <f t="shared" si="0"/>
        <v>-2.2313765877102645</v>
      </c>
      <c r="V12" s="26">
        <f>C10</f>
        <v>4.2170307333730825</v>
      </c>
    </row>
    <row r="13" spans="1:22" ht="12.75">
      <c r="A13" s="3" t="s">
        <v>1</v>
      </c>
      <c r="B13" s="4" t="s">
        <v>22</v>
      </c>
      <c r="C13" s="4" t="s">
        <v>3</v>
      </c>
      <c r="D13" s="13" t="s">
        <v>23</v>
      </c>
      <c r="E13" s="13" t="s">
        <v>3</v>
      </c>
      <c r="F13" s="14" t="s">
        <v>24</v>
      </c>
      <c r="G13" s="14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6"/>
      <c r="O13" s="6"/>
      <c r="P13" s="6"/>
      <c r="Q13" s="6"/>
      <c r="S13" s="25" t="s">
        <v>15</v>
      </c>
      <c r="T13" s="26">
        <f>E9</f>
        <v>4.260393517263808</v>
      </c>
      <c r="U13" s="26">
        <f t="shared" si="0"/>
        <v>-4.260393517263808</v>
      </c>
      <c r="V13" s="26">
        <f>E10</f>
        <v>4.265813865250149</v>
      </c>
    </row>
    <row r="14" spans="1:22" s="23" customFormat="1" ht="12.75">
      <c r="A14" s="9" t="s">
        <v>11</v>
      </c>
      <c r="B14" s="35">
        <v>606</v>
      </c>
      <c r="C14" s="7">
        <f>B14*100/$L$16</f>
        <v>1.0949102932408261</v>
      </c>
      <c r="D14" s="35">
        <v>469</v>
      </c>
      <c r="E14" s="7">
        <f>D14*100/$L$16</f>
        <v>0.8473810685312664</v>
      </c>
      <c r="F14" s="35">
        <v>199</v>
      </c>
      <c r="G14" s="7">
        <f>F14*100/$L$16</f>
        <v>0.3595497497606013</v>
      </c>
      <c r="H14" s="35">
        <v>37</v>
      </c>
      <c r="I14" s="7">
        <f>H14*100/$L$16</f>
        <v>0.06685095849820225</v>
      </c>
      <c r="J14" s="35">
        <v>7</v>
      </c>
      <c r="K14" s="7">
        <f>J14*100/$L$16</f>
        <v>0.01264747863479502</v>
      </c>
      <c r="L14" s="32">
        <f>+SUM(B4,D4,F4,H4,J4,L4,N4,P4,B9,D9,F9,H9,J9,L9,N9,P9,B14,D14,F14,H14,J14)</f>
        <v>26354</v>
      </c>
      <c r="M14" s="17">
        <f>SUM(E4,G4,I4,K4,M4,O4,Q4,C9,C4,E9,G9,I9,K9,M9,O9,Q9,C14,E14,G14,I14,K14)</f>
        <v>47.218458091676155</v>
      </c>
      <c r="N14" s="9"/>
      <c r="O14" s="9"/>
      <c r="P14" s="9"/>
      <c r="Q14" s="9"/>
      <c r="S14" s="33" t="s">
        <v>16</v>
      </c>
      <c r="T14" s="34">
        <f>G9</f>
        <v>3.4672159285959494</v>
      </c>
      <c r="U14" s="34">
        <f t="shared" si="0"/>
        <v>-3.4672159285959494</v>
      </c>
      <c r="V14" s="34">
        <f>G10</f>
        <v>3.837606374329232</v>
      </c>
    </row>
    <row r="15" spans="1:22" ht="12.75">
      <c r="A15" s="9" t="s">
        <v>12</v>
      </c>
      <c r="B15" s="36">
        <v>933</v>
      </c>
      <c r="C15" s="7">
        <f>B15*100/$L$16</f>
        <v>1.6857282237519648</v>
      </c>
      <c r="D15" s="36">
        <v>901</v>
      </c>
      <c r="E15" s="7">
        <f>D15*100/$L$16</f>
        <v>1.6279111785643305</v>
      </c>
      <c r="F15" s="36">
        <v>559</v>
      </c>
      <c r="G15" s="7">
        <f>F15*100/$L$16</f>
        <v>1.009991508121488</v>
      </c>
      <c r="H15" s="36">
        <v>149</v>
      </c>
      <c r="I15" s="7">
        <f>H15*100/$L$16</f>
        <v>0.2692106166549226</v>
      </c>
      <c r="J15" s="36">
        <v>29</v>
      </c>
      <c r="K15" s="7">
        <f>J15*100/$L$16</f>
        <v>0.052396697201293654</v>
      </c>
      <c r="L15" s="32">
        <f>+SUM(B5,D5,F5,H5,J5,L5,N5,P5,B10,D10,F10,H10,J10,L10,N10,P10,B15,D15,F15,H15,J15)</f>
        <v>28993</v>
      </c>
      <c r="M15" s="17">
        <f>SUM(C5,E5,G5,I5,K5,M5,O5,Q5,C10,E10,G10,I10,K10,M10,O10,Q10,C15,E15,G15,I15,K15)</f>
        <v>52.38404972265886</v>
      </c>
      <c r="N15" s="6"/>
      <c r="O15" s="6"/>
      <c r="P15" s="6"/>
      <c r="Q15" s="6"/>
      <c r="S15" s="25" t="s">
        <v>17</v>
      </c>
      <c r="T15" s="26">
        <f>I9</f>
        <v>3.3389343595858856</v>
      </c>
      <c r="U15" s="26">
        <f t="shared" si="0"/>
        <v>-3.3389343595858856</v>
      </c>
      <c r="V15" s="26">
        <f>I10</f>
        <v>3.671382369414783</v>
      </c>
    </row>
    <row r="16" spans="1:22" ht="13.5" thickBot="1">
      <c r="A16" s="10" t="s">
        <v>13</v>
      </c>
      <c r="B16" s="11">
        <f aca="true" t="shared" si="3" ref="B16:M16">SUM(B14:B15)</f>
        <v>1539</v>
      </c>
      <c r="C16" s="12">
        <f t="shared" si="3"/>
        <v>2.780638516992791</v>
      </c>
      <c r="D16" s="11">
        <f t="shared" si="3"/>
        <v>1370</v>
      </c>
      <c r="E16" s="12">
        <f t="shared" si="3"/>
        <v>2.475292247095597</v>
      </c>
      <c r="F16" s="11">
        <f t="shared" si="3"/>
        <v>758</v>
      </c>
      <c r="G16" s="12">
        <f t="shared" si="3"/>
        <v>1.3695412578820894</v>
      </c>
      <c r="H16" s="11">
        <f t="shared" si="3"/>
        <v>186</v>
      </c>
      <c r="I16" s="12">
        <f t="shared" si="3"/>
        <v>0.33606157515312485</v>
      </c>
      <c r="J16" s="11">
        <f t="shared" si="3"/>
        <v>36</v>
      </c>
      <c r="K16" s="12">
        <f t="shared" si="3"/>
        <v>0.06504417583608868</v>
      </c>
      <c r="L16" s="11">
        <f t="shared" si="3"/>
        <v>55347</v>
      </c>
      <c r="M16" s="11">
        <f t="shared" si="3"/>
        <v>99.60250781433501</v>
      </c>
      <c r="N16" s="6"/>
      <c r="O16" s="6"/>
      <c r="P16" s="6"/>
      <c r="Q16" s="6"/>
      <c r="S16" s="25" t="s">
        <v>18</v>
      </c>
      <c r="T16" s="26">
        <f>K9</f>
        <v>2.7824452996549045</v>
      </c>
      <c r="U16" s="26">
        <f t="shared" si="0"/>
        <v>-2.7824452996549045</v>
      </c>
      <c r="V16" s="26">
        <f>K10</f>
        <v>3.136574701429165</v>
      </c>
    </row>
    <row r="17" spans="1:22" ht="12.75">
      <c r="A17" s="30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8"/>
      <c r="Q17" s="18"/>
      <c r="S17" s="25" t="s">
        <v>19</v>
      </c>
      <c r="T17" s="26">
        <f>M9</f>
        <v>2.2259562397239234</v>
      </c>
      <c r="U17" s="26">
        <f t="shared" si="0"/>
        <v>-2.2259562397239234</v>
      </c>
      <c r="V17" s="26">
        <f>M10</f>
        <v>2.711980775832475</v>
      </c>
    </row>
    <row r="18" spans="1:22" ht="12.75">
      <c r="A18" s="37" t="s">
        <v>29</v>
      </c>
      <c r="S18" s="25" t="s">
        <v>20</v>
      </c>
      <c r="T18" s="26">
        <f>O9</f>
        <v>2.0145626682566355</v>
      </c>
      <c r="U18" s="26">
        <f t="shared" si="0"/>
        <v>-2.0145626682566355</v>
      </c>
      <c r="V18" s="26">
        <f>O10</f>
        <v>2.5475635535801398</v>
      </c>
    </row>
    <row r="19" spans="18:23" ht="12.75">
      <c r="R19" s="18"/>
      <c r="S19" s="27" t="s">
        <v>21</v>
      </c>
      <c r="T19" s="28">
        <f>Q9</f>
        <v>1.5140838708511752</v>
      </c>
      <c r="U19" s="26">
        <f t="shared" si="0"/>
        <v>-1.5140838708511752</v>
      </c>
      <c r="V19" s="28">
        <f>Q10</f>
        <v>2.0308237122156574</v>
      </c>
      <c r="W19" s="18"/>
    </row>
    <row r="20" spans="19:22" ht="12.75">
      <c r="S20" s="25" t="s">
        <v>22</v>
      </c>
      <c r="T20" s="26">
        <f>C14</f>
        <v>1.0949102932408261</v>
      </c>
      <c r="U20" s="26">
        <f t="shared" si="0"/>
        <v>-1.0949102932408261</v>
      </c>
      <c r="V20" s="26">
        <f>C15</f>
        <v>1.6857282237519648</v>
      </c>
    </row>
    <row r="21" spans="19:22" ht="13.5" customHeight="1">
      <c r="S21" s="25" t="s">
        <v>23</v>
      </c>
      <c r="T21" s="26">
        <f>E14</f>
        <v>0.8473810685312664</v>
      </c>
      <c r="U21" s="26">
        <f t="shared" si="0"/>
        <v>-0.8473810685312664</v>
      </c>
      <c r="V21" s="26">
        <f>E15</f>
        <v>1.6279111785643305</v>
      </c>
    </row>
    <row r="22" spans="19:22" ht="12.75">
      <c r="S22" s="25" t="s">
        <v>24</v>
      </c>
      <c r="T22" s="26">
        <f>G14</f>
        <v>0.3595497497606013</v>
      </c>
      <c r="U22" s="26">
        <f t="shared" si="0"/>
        <v>-0.3595497497606013</v>
      </c>
      <c r="V22" s="26">
        <f>G15</f>
        <v>1.009991508121488</v>
      </c>
    </row>
    <row r="23" spans="19:22" ht="12.75">
      <c r="S23" s="29" t="s">
        <v>25</v>
      </c>
      <c r="T23" s="26">
        <f>I14</f>
        <v>0.06685095849820225</v>
      </c>
      <c r="U23" s="26">
        <f t="shared" si="0"/>
        <v>-0.06685095849820225</v>
      </c>
      <c r="V23" s="26">
        <f>I15</f>
        <v>0.2692106166549226</v>
      </c>
    </row>
    <row r="24" spans="19:22" ht="12.75">
      <c r="S24" s="29" t="s">
        <v>26</v>
      </c>
      <c r="T24" s="26">
        <f>K14</f>
        <v>0.01264747863479502</v>
      </c>
      <c r="U24" s="26">
        <f t="shared" si="0"/>
        <v>-0.01264747863479502</v>
      </c>
      <c r="V24" s="26">
        <f>K15</f>
        <v>0.052396697201293654</v>
      </c>
    </row>
    <row r="25" ht="12.75">
      <c r="U25" s="8"/>
    </row>
    <row r="27" ht="12.75">
      <c r="V27" s="19"/>
    </row>
    <row r="43" spans="3:9" ht="12.75">
      <c r="C43" s="20"/>
      <c r="D43" s="20"/>
      <c r="E43" s="20"/>
      <c r="F43" s="20"/>
      <c r="G43" s="20"/>
      <c r="H43" s="20"/>
      <c r="I43" s="20"/>
    </row>
    <row r="44" spans="6:9" ht="12.75">
      <c r="F44" s="21"/>
      <c r="G44" s="21"/>
      <c r="H44" s="21"/>
      <c r="I44" s="20"/>
    </row>
    <row r="45" spans="6:17" ht="12.75">
      <c r="F45" s="22"/>
      <c r="G45" s="22"/>
      <c r="H45" s="22"/>
      <c r="I45" s="20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2"/>
      <c r="G46" s="22"/>
      <c r="H46" s="22"/>
      <c r="I46" s="20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2"/>
      <c r="G47" s="22"/>
      <c r="H47" s="22"/>
      <c r="I47" s="20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2"/>
      <c r="G48" s="22"/>
      <c r="H48" s="22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2"/>
      <c r="G49" s="22"/>
      <c r="H49" s="22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2"/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2"/>
      <c r="G51" s="22"/>
      <c r="H51" s="22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2"/>
      <c r="G52" s="22"/>
      <c r="H52" s="22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2"/>
      <c r="G53" s="22"/>
      <c r="H53" s="22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2"/>
      <c r="G54" s="22"/>
      <c r="H54" s="22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2"/>
      <c r="G55" s="22"/>
      <c r="H55" s="22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2"/>
      <c r="G56" s="22"/>
      <c r="H56" s="22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2"/>
      <c r="G57" s="22"/>
      <c r="H57" s="22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2"/>
      <c r="G58" s="22"/>
      <c r="H58" s="22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2"/>
      <c r="G59" s="22"/>
      <c r="H59" s="22"/>
      <c r="I59" s="23"/>
      <c r="J59" s="23"/>
      <c r="K59" s="23"/>
      <c r="L59" s="23"/>
      <c r="M59" s="23"/>
      <c r="N59" s="23"/>
      <c r="O59" s="23"/>
      <c r="P59" s="23"/>
      <c r="Q59" s="23"/>
    </row>
    <row r="60" spans="6:17" ht="12.75">
      <c r="F60" s="22"/>
      <c r="G60" s="22"/>
      <c r="H60" s="22"/>
      <c r="I60" s="23"/>
      <c r="J60" s="23"/>
      <c r="K60" s="23"/>
      <c r="L60" s="23"/>
      <c r="M60" s="23"/>
      <c r="N60" s="23"/>
      <c r="O60" s="23"/>
      <c r="P60" s="23"/>
      <c r="Q60" s="23"/>
    </row>
    <row r="61" spans="6:17" ht="12.75">
      <c r="F61" s="22"/>
      <c r="G61" s="22"/>
      <c r="H61" s="22"/>
      <c r="I61" s="23"/>
      <c r="J61" s="23"/>
      <c r="K61" s="23"/>
      <c r="L61" s="23"/>
      <c r="M61" s="23"/>
      <c r="N61" s="23"/>
      <c r="O61" s="23"/>
      <c r="P61" s="23"/>
      <c r="Q61" s="23"/>
    </row>
    <row r="62" spans="6:17" ht="12.75">
      <c r="F62" s="22"/>
      <c r="G62" s="22"/>
      <c r="H62" s="22"/>
      <c r="I62" s="23"/>
      <c r="J62" s="23"/>
      <c r="K62" s="23"/>
      <c r="L62" s="23"/>
      <c r="M62" s="23"/>
      <c r="N62" s="23"/>
      <c r="O62" s="23"/>
      <c r="P62" s="23"/>
      <c r="Q62" s="23"/>
    </row>
    <row r="63" spans="6:17" ht="12.75">
      <c r="F63" s="22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</row>
    <row r="64" spans="6:17" ht="12.75">
      <c r="F64" s="22"/>
      <c r="G64" s="22"/>
      <c r="H64" s="22"/>
      <c r="I64" s="23"/>
      <c r="J64" s="23"/>
      <c r="K64" s="23"/>
      <c r="L64" s="23"/>
      <c r="M64" s="23"/>
      <c r="N64" s="23"/>
      <c r="O64" s="23"/>
      <c r="P64" s="23"/>
      <c r="Q64" s="23"/>
    </row>
    <row r="65" spans="6:17" ht="12.75">
      <c r="F65" s="22"/>
      <c r="G65" s="22"/>
      <c r="H65" s="22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  <ignoredError sqref="C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2014-04-15T10:37:20Z</cp:lastPrinted>
  <dcterms:created xsi:type="dcterms:W3CDTF">2007-11-19T16:12:08Z</dcterms:created>
  <dcterms:modified xsi:type="dcterms:W3CDTF">2020-12-02T09:23:02Z</dcterms:modified>
  <cp:category/>
  <cp:version/>
  <cp:contentType/>
  <cp:contentStatus/>
</cp:coreProperties>
</file>