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2.03.03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<sst xmlns="http://schemas.openxmlformats.org/spreadsheetml/2006/main" count="84" uniqueCount="30">
  <si>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02.03.03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</si>
  <si>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</si>
  <si>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</si>
  <si>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</si>
  <si>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</si>
  <si>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</si>
  <si>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</si>
  <si>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</si>
  <si>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</si>
  <si>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</si>
  <si>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</si>
  <si>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</si>
  <si>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</si>
  <si>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</si>
  <si>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</si>
  <si>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</si>
  <si>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</si>
  <si>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</si>
  <si>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</si>
  <si>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</si>
  <si>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</si>
  <si>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</si>
  <si>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</si>
  <si>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</si>
  <si>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</si>
  <si>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</si>
  <si>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</si>
  <si>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</si>
  <si>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2. Grups quinquennals. 2020</t>
    </r>
    <r>
      <rPr>
        <vertAlign val="superscript"/>
        <sz val="12"/>
        <rFont val="Arial"/>
        <family val="2"/>
      </rPr>
      <t>1</t>
    </r>
  </si>
  <si>
    <t>1. Dades a 1 de gener de 2021.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</si>
</sst>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  <numFmt numFmtId="220" formatCode="[$-C0A]dddd\,\ d\ &quot;de&quot;\ mmmm\ &quot;de&quot;\ 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vertAlign val="superscript"/>
      <sz val="12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 horizontal="left"/>
    </xf>
    <xf numFmtId="3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9" fontId="8" fillId="0" borderId="0" xfId="56" applyFont="1" applyAlignment="1">
      <alignment horizontal="left"/>
    </xf>
    <xf numFmtId="3" fontId="8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horizontal="right"/>
    </xf>
    <xf numFmtId="49" fontId="57" fillId="0" borderId="0" xfId="0" applyNumberFormat="1" applyFont="1" applyFill="1" applyBorder="1" applyAlignment="1">
      <alignment horizontal="right"/>
    </xf>
    <xf numFmtId="4" fontId="58" fillId="0" borderId="0" xfId="0" applyNumberFormat="1" applyFont="1" applyFill="1" applyBorder="1" applyAlignment="1">
      <alignment/>
    </xf>
    <xf numFmtId="0" fontId="59" fillId="0" borderId="0" xfId="0" applyFont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 horizontal="right"/>
    </xf>
    <xf numFmtId="49" fontId="61" fillId="0" borderId="0" xfId="0" applyNumberFormat="1" applyFont="1" applyFill="1" applyBorder="1" applyAlignment="1">
      <alignment horizontal="right"/>
    </xf>
    <xf numFmtId="4" fontId="62" fillId="0" borderId="0" xfId="0" applyNumberFormat="1" applyFont="1" applyFill="1" applyBorder="1" applyAlignment="1">
      <alignment/>
    </xf>
    <xf numFmtId="49" fontId="62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49" fontId="62" fillId="0" borderId="0" xfId="0" applyNumberFormat="1" applyFont="1" applyBorder="1" applyAlignment="1">
      <alignment horizontal="left"/>
    </xf>
    <xf numFmtId="2" fontId="63" fillId="0" borderId="0" xfId="0" applyNumberFormat="1" applyFont="1" applyBorder="1" applyAlignment="1">
      <alignment horizontal="right"/>
    </xf>
    <xf numFmtId="0" fontId="62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2. 2020</a:t>
            </a:r>
          </a:p>
        </c:rich>
      </c:tx>
      <c:layout>
        <c:manualLayout>
          <c:xMode val="factor"/>
          <c:yMode val="factor"/>
          <c:x val="0.01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33"/>
          <c:w val="0.911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'02.03.03'!$V$4:$V$24</c:f>
              <c:numCache/>
            </c:numRef>
          </c:val>
        </c:ser>
        <c:overlap val="100"/>
        <c:gapWidth val="30"/>
        <c:axId val="19110356"/>
        <c:axId val="37775477"/>
      </c:barChart>
      <c:catAx>
        <c:axId val="19110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5477"/>
        <c:crosses val="autoZero"/>
        <c:auto val="1"/>
        <c:lblOffset val="100"/>
        <c:tickLblSkip val="2"/>
        <c:noMultiLvlLbl val="0"/>
      </c:catAx>
      <c:valAx>
        <c:axId val="37775477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333375</xdr:colOff>
      <xdr:row>41</xdr:row>
      <xdr:rowOff>28575</xdr:rowOff>
    </xdr:to>
    <xdr:graphicFrame>
      <xdr:nvGraphicFramePr>
        <xdr:cNvPr id="1" name="Gráfico 1"/>
        <xdr:cNvGraphicFramePr/>
      </xdr:nvGraphicFramePr>
      <xdr:xfrm>
        <a:off x="533400" y="3209925"/>
        <a:ext cx="56483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9525</xdr:rowOff>
    </xdr:from>
    <xdr:ext cx="447675" cy="190500"/>
    <xdr:sp>
      <xdr:nvSpPr>
        <xdr:cNvPr id="2" name="Text Box 2"/>
        <xdr:cNvSpPr txBox="1">
          <a:spLocks noChangeArrowheads="1"/>
        </xdr:cNvSpPr>
      </xdr:nvSpPr>
      <xdr:spPr>
        <a:xfrm>
          <a:off x="5210175" y="467677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266700</xdr:colOff>
      <xdr:row>28</xdr:row>
      <xdr:rowOff>0</xdr:rowOff>
    </xdr:from>
    <xdr:ext cx="485775" cy="190500"/>
    <xdr:sp>
      <xdr:nvSpPr>
        <xdr:cNvPr id="3" name="Text Box 3"/>
        <xdr:cNvSpPr txBox="1">
          <a:spLocks noChangeArrowheads="1"/>
        </xdr:cNvSpPr>
      </xdr:nvSpPr>
      <xdr:spPr>
        <a:xfrm>
          <a:off x="1552575" y="466725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tabSelected="1" zoomScale="120" zoomScaleNormal="120" zoomScalePageLayoutView="0" workbookViewId="0" topLeftCell="A1">
      <selection activeCell="T11" sqref="T11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8515625" style="0" bestFit="1" customWidth="1"/>
    <col min="4" max="4" width="5.421875" style="0" customWidth="1"/>
    <col min="5" max="5" width="5.8515625" style="0" bestFit="1" customWidth="1"/>
    <col min="6" max="6" width="5.421875" style="0" customWidth="1"/>
    <col min="7" max="7" width="5.8515625" style="0" bestFit="1" customWidth="1"/>
    <col min="8" max="8" width="5.421875" style="0" customWidth="1"/>
    <col min="9" max="9" width="5.8515625" style="0" bestFit="1" customWidth="1"/>
    <col min="10" max="10" width="5.421875" style="0" customWidth="1"/>
    <col min="11" max="11" width="5.8515625" style="0" bestFit="1" customWidth="1"/>
    <col min="12" max="12" width="6.140625" style="0" customWidth="1"/>
    <col min="13" max="13" width="5.8515625" style="0" bestFit="1" customWidth="1"/>
    <col min="14" max="14" width="5.421875" style="0" customWidth="1"/>
    <col min="15" max="15" width="5.8515625" style="0" bestFit="1" customWidth="1"/>
    <col min="16" max="16" width="5.421875" style="0" customWidth="1"/>
    <col min="17" max="17" width="5.8515625" style="0" bestFit="1" customWidth="1"/>
    <col min="18" max="18" width="9.421875" style="0" customWidth="1"/>
    <col min="19" max="19" width="11.421875" style="46" customWidth="1"/>
    <col min="20" max="21" width="11.00390625" style="46" bestFit="1" customWidth="1"/>
    <col min="22" max="22" width="11.421875" style="46" customWidth="1"/>
    <col min="23" max="24" width="11.421875" style="41" customWidth="1"/>
  </cols>
  <sheetData>
    <row r="1" spans="1:41" ht="15.75">
      <c r="A1" s="1" t="s">
        <v>0</v>
      </c>
      <c r="R1" s="2"/>
      <c r="T1" s="47"/>
      <c r="U1" s="47"/>
      <c r="V1" s="48"/>
      <c r="W1" s="43"/>
      <c r="X1" s="42"/>
      <c r="Y1" s="3"/>
      <c r="Z1" s="3"/>
      <c r="AA1" s="3"/>
      <c r="AB1" s="3"/>
      <c r="AC1" s="3"/>
      <c r="AD1" s="3"/>
      <c r="AE1" s="4"/>
      <c r="AF1" s="3"/>
      <c r="AG1" s="3"/>
      <c r="AH1" s="3"/>
      <c r="AI1" s="3"/>
      <c r="AJ1" s="3"/>
      <c r="AK1" s="5"/>
      <c r="AL1" s="6"/>
      <c r="AM1" s="7"/>
      <c r="AN1" s="5"/>
      <c r="AO1" s="5"/>
    </row>
    <row r="2" spans="1:41" ht="18">
      <c r="A2" s="8" t="s">
        <v>28</v>
      </c>
      <c r="R2" s="2"/>
      <c r="T2" s="49"/>
      <c r="U2" s="49"/>
      <c r="V2" s="49"/>
      <c r="W2" s="44"/>
      <c r="X2" s="44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2.75">
      <c r="A3" s="10" t="s">
        <v>1</v>
      </c>
      <c r="B3" s="11" t="s">
        <v>2</v>
      </c>
      <c r="C3" s="11" t="s">
        <v>3</v>
      </c>
      <c r="D3" s="12" t="s">
        <v>4</v>
      </c>
      <c r="E3" s="12" t="s">
        <v>3</v>
      </c>
      <c r="F3" s="12" t="s">
        <v>5</v>
      </c>
      <c r="G3" s="12" t="s">
        <v>3</v>
      </c>
      <c r="H3" s="11" t="s">
        <v>6</v>
      </c>
      <c r="I3" s="11" t="s">
        <v>3</v>
      </c>
      <c r="J3" s="11" t="s">
        <v>7</v>
      </c>
      <c r="K3" s="11" t="s">
        <v>3</v>
      </c>
      <c r="L3" s="11" t="s">
        <v>8</v>
      </c>
      <c r="M3" s="11" t="s">
        <v>3</v>
      </c>
      <c r="N3" s="11" t="s">
        <v>9</v>
      </c>
      <c r="O3" s="11" t="s">
        <v>3</v>
      </c>
      <c r="P3" s="11" t="s">
        <v>10</v>
      </c>
      <c r="Q3" s="11" t="s">
        <v>3</v>
      </c>
      <c r="R3" s="13"/>
      <c r="T3" s="46" t="s">
        <v>11</v>
      </c>
      <c r="U3" s="46" t="s">
        <v>11</v>
      </c>
      <c r="V3" s="46" t="s">
        <v>12</v>
      </c>
      <c r="W3" s="44"/>
      <c r="X3" s="44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22" ht="12.75">
      <c r="A4" s="14" t="s">
        <v>11</v>
      </c>
      <c r="B4" s="14">
        <v>600</v>
      </c>
      <c r="C4" s="9">
        <f>B4*100/$L$16</f>
        <v>2.369574661348288</v>
      </c>
      <c r="D4" s="14">
        <v>649</v>
      </c>
      <c r="E4" s="9">
        <f>D4*100/$L$16</f>
        <v>2.563089925358398</v>
      </c>
      <c r="F4" s="14">
        <v>738</v>
      </c>
      <c r="G4" s="9">
        <f>F4*100/$L$16</f>
        <v>2.914576833458394</v>
      </c>
      <c r="H4" s="14">
        <v>672</v>
      </c>
      <c r="I4" s="9">
        <f>H4*100/$L$16</f>
        <v>2.6539236207100827</v>
      </c>
      <c r="J4" s="14">
        <v>665</v>
      </c>
      <c r="K4" s="9">
        <f>J4*100/$L$16</f>
        <v>2.6262785829943525</v>
      </c>
      <c r="L4" s="14">
        <v>719</v>
      </c>
      <c r="M4" s="9">
        <f>L4*100/$L$16</f>
        <v>2.8395403025156982</v>
      </c>
      <c r="N4" s="14">
        <v>784</v>
      </c>
      <c r="O4" s="9">
        <f>N4*100/$L$16</f>
        <v>3.096244224161763</v>
      </c>
      <c r="P4" s="14">
        <v>817</v>
      </c>
      <c r="Q4" s="9">
        <f>P4*100/$L$16</f>
        <v>3.226570830535919</v>
      </c>
      <c r="R4" s="9"/>
      <c r="S4" s="50" t="s">
        <v>2</v>
      </c>
      <c r="T4" s="51">
        <f>C4</f>
        <v>2.369574661348288</v>
      </c>
      <c r="U4" s="51">
        <f aca="true" t="shared" si="0" ref="U4:U24">-T4</f>
        <v>-2.369574661348288</v>
      </c>
      <c r="V4" s="51">
        <f>C5</f>
        <v>2.1879072706449194</v>
      </c>
    </row>
    <row r="5" spans="1:22" ht="12.75">
      <c r="A5" s="15" t="s">
        <v>12</v>
      </c>
      <c r="B5" s="14">
        <v>554</v>
      </c>
      <c r="C5" s="9">
        <f>B5*100/$L$16</f>
        <v>2.1879072706449194</v>
      </c>
      <c r="D5" s="14">
        <v>635</v>
      </c>
      <c r="E5" s="9">
        <f>D5*100/$L$16</f>
        <v>2.507799849926938</v>
      </c>
      <c r="F5" s="14">
        <v>700</v>
      </c>
      <c r="G5" s="9">
        <f>F5*100/$L$16</f>
        <v>2.7645037715730028</v>
      </c>
      <c r="H5" s="14">
        <v>619</v>
      </c>
      <c r="I5" s="9">
        <f>H5*100/$L$16</f>
        <v>2.4446111922909837</v>
      </c>
      <c r="J5" s="14">
        <v>654</v>
      </c>
      <c r="K5" s="9">
        <f>J5*100/$L$16</f>
        <v>2.582836380869634</v>
      </c>
      <c r="L5" s="14">
        <v>722</v>
      </c>
      <c r="M5" s="9">
        <f>L5*100/$L$16</f>
        <v>2.8513881758224398</v>
      </c>
      <c r="N5" s="14">
        <v>723</v>
      </c>
      <c r="O5" s="9">
        <f>N5*100/$L$16</f>
        <v>2.855337466924687</v>
      </c>
      <c r="P5" s="14">
        <v>854</v>
      </c>
      <c r="Q5" s="9">
        <f>P5*100/$L$16</f>
        <v>3.372694601319063</v>
      </c>
      <c r="R5" s="9"/>
      <c r="S5" s="50" t="s">
        <v>4</v>
      </c>
      <c r="T5" s="51">
        <f>E4</f>
        <v>2.563089925358398</v>
      </c>
      <c r="U5" s="51">
        <f t="shared" si="0"/>
        <v>-2.563089925358398</v>
      </c>
      <c r="V5" s="51">
        <f>E5</f>
        <v>2.507799849926938</v>
      </c>
    </row>
    <row r="6" spans="1:22" ht="13.5" thickBot="1">
      <c r="A6" s="16" t="s">
        <v>13</v>
      </c>
      <c r="B6" s="17">
        <f aca="true" t="shared" si="1" ref="B6:Q6">SUM(B4:B5)</f>
        <v>1154</v>
      </c>
      <c r="C6" s="18">
        <f t="shared" si="1"/>
        <v>4.557481931993207</v>
      </c>
      <c r="D6" s="17">
        <f t="shared" si="1"/>
        <v>1284</v>
      </c>
      <c r="E6" s="18">
        <f t="shared" si="1"/>
        <v>5.070889775285336</v>
      </c>
      <c r="F6" s="17">
        <f t="shared" si="1"/>
        <v>1438</v>
      </c>
      <c r="G6" s="18">
        <f t="shared" si="1"/>
        <v>5.6790806050313964</v>
      </c>
      <c r="H6" s="17">
        <f t="shared" si="1"/>
        <v>1291</v>
      </c>
      <c r="I6" s="18">
        <f t="shared" si="1"/>
        <v>5.098534813001066</v>
      </c>
      <c r="J6" s="17">
        <f t="shared" si="1"/>
        <v>1319</v>
      </c>
      <c r="K6" s="18">
        <f t="shared" si="1"/>
        <v>5.209114963863986</v>
      </c>
      <c r="L6" s="17">
        <f t="shared" si="1"/>
        <v>1441</v>
      </c>
      <c r="M6" s="18">
        <f t="shared" si="1"/>
        <v>5.690928478338138</v>
      </c>
      <c r="N6" s="17">
        <f t="shared" si="1"/>
        <v>1507</v>
      </c>
      <c r="O6" s="18">
        <f t="shared" si="1"/>
        <v>5.951581691086449</v>
      </c>
      <c r="P6" s="17">
        <f t="shared" si="1"/>
        <v>1671</v>
      </c>
      <c r="Q6" s="18">
        <f t="shared" si="1"/>
        <v>6.599265431854982</v>
      </c>
      <c r="R6" s="19"/>
      <c r="S6" s="50" t="s">
        <v>5</v>
      </c>
      <c r="T6" s="51">
        <f>G4</f>
        <v>2.914576833458394</v>
      </c>
      <c r="U6" s="51">
        <f t="shared" si="0"/>
        <v>-2.914576833458394</v>
      </c>
      <c r="V6" s="51">
        <f>G5</f>
        <v>2.7645037715730028</v>
      </c>
    </row>
    <row r="7" spans="2:22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"/>
      <c r="S7" s="50" t="s">
        <v>6</v>
      </c>
      <c r="T7" s="51">
        <f>I4</f>
        <v>2.6539236207100827</v>
      </c>
      <c r="U7" s="51">
        <f t="shared" si="0"/>
        <v>-2.6539236207100827</v>
      </c>
      <c r="V7" s="51">
        <f>I5</f>
        <v>2.4446111922909837</v>
      </c>
    </row>
    <row r="8" spans="1:22" ht="12.75">
      <c r="A8" s="10" t="s">
        <v>1</v>
      </c>
      <c r="B8" s="11" t="s">
        <v>14</v>
      </c>
      <c r="C8" s="11" t="s">
        <v>3</v>
      </c>
      <c r="D8" s="21" t="s">
        <v>15</v>
      </c>
      <c r="E8" s="21" t="s">
        <v>3</v>
      </c>
      <c r="F8" s="22" t="s">
        <v>16</v>
      </c>
      <c r="G8" s="22" t="s">
        <v>3</v>
      </c>
      <c r="H8" s="11" t="s">
        <v>17</v>
      </c>
      <c r="I8" s="11" t="s">
        <v>3</v>
      </c>
      <c r="J8" s="11" t="s">
        <v>18</v>
      </c>
      <c r="K8" s="11" t="s">
        <v>3</v>
      </c>
      <c r="L8" s="11" t="s">
        <v>19</v>
      </c>
      <c r="M8" s="11" t="s">
        <v>3</v>
      </c>
      <c r="N8" s="11" t="s">
        <v>20</v>
      </c>
      <c r="O8" s="11" t="s">
        <v>3</v>
      </c>
      <c r="P8" s="11" t="s">
        <v>21</v>
      </c>
      <c r="Q8" s="11" t="s">
        <v>3</v>
      </c>
      <c r="R8" s="2"/>
      <c r="S8" s="50" t="s">
        <v>7</v>
      </c>
      <c r="T8" s="51">
        <f>K4</f>
        <v>2.6262785829943525</v>
      </c>
      <c r="U8" s="51">
        <f t="shared" si="0"/>
        <v>-2.6262785829943525</v>
      </c>
      <c r="V8" s="51">
        <f>K5</f>
        <v>2.582836380869634</v>
      </c>
    </row>
    <row r="9" spans="1:22" ht="12.75">
      <c r="A9" s="14" t="s">
        <v>11</v>
      </c>
      <c r="B9" s="14">
        <v>994</v>
      </c>
      <c r="C9" s="9">
        <f>B9*100/$L$16</f>
        <v>3.925595355633664</v>
      </c>
      <c r="D9" s="40">
        <v>1002</v>
      </c>
      <c r="E9" s="9">
        <f>D9*100/$L$16</f>
        <v>3.9571896844516408</v>
      </c>
      <c r="F9" s="14">
        <v>922</v>
      </c>
      <c r="G9" s="9">
        <f>F9*100/$L$16</f>
        <v>3.6412463962718693</v>
      </c>
      <c r="H9" s="14">
        <v>784</v>
      </c>
      <c r="I9" s="9">
        <f>H9*100/$L$16</f>
        <v>3.096244224161763</v>
      </c>
      <c r="J9" s="14">
        <v>721</v>
      </c>
      <c r="K9" s="9">
        <f>J9*100/$L$16</f>
        <v>2.8474388847201926</v>
      </c>
      <c r="L9" s="14">
        <v>647</v>
      </c>
      <c r="M9" s="9">
        <f>L9*100/$L$16</f>
        <v>2.5551913431539037</v>
      </c>
      <c r="N9" s="14">
        <v>545</v>
      </c>
      <c r="O9" s="9">
        <f>N9*100/$L$16</f>
        <v>2.152363650724695</v>
      </c>
      <c r="P9" s="14">
        <v>442</v>
      </c>
      <c r="Q9" s="9">
        <f>P9*100/$L$16</f>
        <v>1.7455866671932387</v>
      </c>
      <c r="R9" s="23"/>
      <c r="S9" s="50" t="s">
        <v>8</v>
      </c>
      <c r="T9" s="51">
        <f>M4</f>
        <v>2.8395403025156982</v>
      </c>
      <c r="U9" s="51">
        <f t="shared" si="0"/>
        <v>-2.8395403025156982</v>
      </c>
      <c r="V9" s="51">
        <f>M5</f>
        <v>2.8513881758224398</v>
      </c>
    </row>
    <row r="10" spans="1:22" ht="12.75">
      <c r="A10" s="14" t="s">
        <v>12</v>
      </c>
      <c r="B10" s="14">
        <v>972</v>
      </c>
      <c r="C10" s="9">
        <f>B10*100/$L$16</f>
        <v>3.8387109513842264</v>
      </c>
      <c r="D10" s="40">
        <v>1027</v>
      </c>
      <c r="E10" s="9">
        <f>D10*100/$L$16</f>
        <v>4.05592196200782</v>
      </c>
      <c r="F10" s="14">
        <v>845</v>
      </c>
      <c r="G10" s="9">
        <f>F10*100/$L$16</f>
        <v>3.337150981398839</v>
      </c>
      <c r="H10" s="14">
        <v>895</v>
      </c>
      <c r="I10" s="9">
        <f>H10*100/$L$16</f>
        <v>3.5346155365111964</v>
      </c>
      <c r="J10" s="14">
        <v>857</v>
      </c>
      <c r="K10" s="9">
        <f>J10*100/$L$16</f>
        <v>3.3845424746258046</v>
      </c>
      <c r="L10" s="14">
        <v>735</v>
      </c>
      <c r="M10" s="9">
        <f>L10*100/$L$16</f>
        <v>2.9027289601516526</v>
      </c>
      <c r="N10" s="14">
        <v>701</v>
      </c>
      <c r="O10" s="9">
        <f>N10*100/$L$16</f>
        <v>2.76845306267525</v>
      </c>
      <c r="P10" s="14">
        <v>534</v>
      </c>
      <c r="Q10" s="9">
        <f>P10*100/$L$16</f>
        <v>2.1089214485999763</v>
      </c>
      <c r="R10" s="9"/>
      <c r="S10" s="50" t="s">
        <v>9</v>
      </c>
      <c r="T10" s="51">
        <f>O4</f>
        <v>3.096244224161763</v>
      </c>
      <c r="U10" s="51">
        <f t="shared" si="0"/>
        <v>-3.096244224161763</v>
      </c>
      <c r="V10" s="51">
        <f>O5</f>
        <v>2.855337466924687</v>
      </c>
    </row>
    <row r="11" spans="1:22" ht="13.5" thickBot="1">
      <c r="A11" s="16" t="s">
        <v>13</v>
      </c>
      <c r="B11" s="17">
        <f aca="true" t="shared" si="2" ref="B11:Q11">SUM(B9:B10)</f>
        <v>1966</v>
      </c>
      <c r="C11" s="18">
        <f t="shared" si="2"/>
        <v>7.76430630701789</v>
      </c>
      <c r="D11" s="17">
        <f t="shared" si="2"/>
        <v>2029</v>
      </c>
      <c r="E11" s="18">
        <f t="shared" si="2"/>
        <v>8.01311164645946</v>
      </c>
      <c r="F11" s="37">
        <f t="shared" si="2"/>
        <v>1767</v>
      </c>
      <c r="G11" s="38">
        <f t="shared" si="2"/>
        <v>6.978397377670708</v>
      </c>
      <c r="H11" s="17">
        <f t="shared" si="2"/>
        <v>1679</v>
      </c>
      <c r="I11" s="18">
        <f t="shared" si="2"/>
        <v>6.630859760672959</v>
      </c>
      <c r="J11" s="17">
        <f t="shared" si="2"/>
        <v>1578</v>
      </c>
      <c r="K11" s="18">
        <f t="shared" si="2"/>
        <v>6.231981359345998</v>
      </c>
      <c r="L11" s="17">
        <f t="shared" si="2"/>
        <v>1382</v>
      </c>
      <c r="M11" s="18">
        <f t="shared" si="2"/>
        <v>5.457920303305556</v>
      </c>
      <c r="N11" s="17">
        <f t="shared" si="2"/>
        <v>1246</v>
      </c>
      <c r="O11" s="18">
        <f t="shared" si="2"/>
        <v>4.920816713399945</v>
      </c>
      <c r="P11" s="17">
        <f t="shared" si="2"/>
        <v>976</v>
      </c>
      <c r="Q11" s="18">
        <f t="shared" si="2"/>
        <v>3.854508115793215</v>
      </c>
      <c r="R11" s="9"/>
      <c r="S11" s="50" t="s">
        <v>10</v>
      </c>
      <c r="T11" s="51">
        <f>Q4</f>
        <v>3.226570830535919</v>
      </c>
      <c r="U11" s="51">
        <f t="shared" si="0"/>
        <v>-3.226570830535919</v>
      </c>
      <c r="V11" s="51">
        <f>Q5</f>
        <v>3.372694601319063</v>
      </c>
    </row>
    <row r="12" spans="2:22" ht="12.75">
      <c r="B12" s="20"/>
      <c r="C12" s="20"/>
      <c r="D12" s="24"/>
      <c r="E12" s="24"/>
      <c r="F12" s="25"/>
      <c r="G12" s="25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50" t="s">
        <v>14</v>
      </c>
      <c r="T12" s="51">
        <f>C9</f>
        <v>3.925595355633664</v>
      </c>
      <c r="U12" s="51">
        <f t="shared" si="0"/>
        <v>-3.925595355633664</v>
      </c>
      <c r="V12" s="51">
        <f>C10</f>
        <v>3.8387109513842264</v>
      </c>
    </row>
    <row r="13" spans="1:22" ht="12.75">
      <c r="A13" s="10" t="s">
        <v>1</v>
      </c>
      <c r="B13" s="11" t="s">
        <v>22</v>
      </c>
      <c r="C13" s="21" t="s">
        <v>3</v>
      </c>
      <c r="D13" s="21" t="s">
        <v>23</v>
      </c>
      <c r="E13" s="21" t="s">
        <v>3</v>
      </c>
      <c r="F13" s="22" t="s">
        <v>24</v>
      </c>
      <c r="G13" s="22" t="s">
        <v>3</v>
      </c>
      <c r="H13" s="21" t="s">
        <v>25</v>
      </c>
      <c r="I13" s="21" t="s">
        <v>3</v>
      </c>
      <c r="J13" s="21" t="s">
        <v>26</v>
      </c>
      <c r="K13" s="21" t="s">
        <v>3</v>
      </c>
      <c r="L13" s="21" t="s">
        <v>13</v>
      </c>
      <c r="M13" s="11" t="s">
        <v>3</v>
      </c>
      <c r="N13" s="20"/>
      <c r="O13" s="20"/>
      <c r="P13" s="20"/>
      <c r="Q13" s="20"/>
      <c r="S13" s="50" t="s">
        <v>15</v>
      </c>
      <c r="T13" s="51">
        <f>E9</f>
        <v>3.9571896844516408</v>
      </c>
      <c r="U13" s="51">
        <f t="shared" si="0"/>
        <v>-3.9571896844516408</v>
      </c>
      <c r="V13" s="51">
        <f>E10</f>
        <v>4.05592196200782</v>
      </c>
    </row>
    <row r="14" spans="1:22" ht="12.75">
      <c r="A14" s="14" t="s">
        <v>11</v>
      </c>
      <c r="B14" s="14">
        <v>265</v>
      </c>
      <c r="C14" s="9">
        <f>B14*100/$L$16</f>
        <v>1.0465621420954938</v>
      </c>
      <c r="D14" s="14">
        <v>201</v>
      </c>
      <c r="E14" s="9">
        <f>D14*100/$L$16</f>
        <v>0.7938075115516765</v>
      </c>
      <c r="F14" s="14">
        <v>76</v>
      </c>
      <c r="G14" s="9">
        <f>F14*100/$L$16</f>
        <v>0.30014612377078315</v>
      </c>
      <c r="H14" s="14">
        <v>18</v>
      </c>
      <c r="I14" s="9">
        <f>H14*100/$L$16</f>
        <v>0.07108723984044864</v>
      </c>
      <c r="J14" s="14">
        <v>1</v>
      </c>
      <c r="K14" s="9">
        <f>J14*100/$L$16</f>
        <v>0.003949291102247146</v>
      </c>
      <c r="L14" s="26">
        <f>+SUM(B4,D4,F4,H4,J4,L4,N4,P4,B9,D9,F9,H9,J9,L9,N9,P9,B14,D14,F14,H14,J14)</f>
        <v>12262</v>
      </c>
      <c r="M14" s="27">
        <f>SUM(C4,E4,G4,I4,K4,M4,O4,Q4,C9,E9,G9,I9,K9,M9,O9,Q9,C14,E14,G14,I14,K14)</f>
        <v>48.42620749575451</v>
      </c>
      <c r="N14" s="20"/>
      <c r="O14" s="20"/>
      <c r="P14" s="20"/>
      <c r="Q14" s="20"/>
      <c r="S14" s="50" t="s">
        <v>16</v>
      </c>
      <c r="T14" s="51">
        <f>G9</f>
        <v>3.6412463962718693</v>
      </c>
      <c r="U14" s="51">
        <f t="shared" si="0"/>
        <v>-3.6412463962718693</v>
      </c>
      <c r="V14" s="51">
        <f>G10</f>
        <v>3.337150981398839</v>
      </c>
    </row>
    <row r="15" spans="1:22" ht="12.75">
      <c r="A15" s="14" t="s">
        <v>12</v>
      </c>
      <c r="B15" s="14">
        <v>412</v>
      </c>
      <c r="C15" s="9">
        <f>B15*100/$L$16</f>
        <v>1.6271079341258243</v>
      </c>
      <c r="D15" s="14">
        <v>384</v>
      </c>
      <c r="E15" s="9">
        <f>D15*100/$L$16</f>
        <v>1.5165277832629043</v>
      </c>
      <c r="F15" s="14">
        <v>188</v>
      </c>
      <c r="G15" s="9">
        <f>F15*100/$L$16</f>
        <v>0.7424667272224635</v>
      </c>
      <c r="H15" s="14">
        <v>45</v>
      </c>
      <c r="I15" s="9">
        <f>H15*100/$L$16</f>
        <v>0.1777180996011216</v>
      </c>
      <c r="J15" s="14">
        <v>3</v>
      </c>
      <c r="K15" s="9">
        <f>J15*100/$L$16</f>
        <v>0.01184787330674144</v>
      </c>
      <c r="L15" s="26">
        <f>+SUM(B5,D5,F5,H5,J5,L5,N5,P5,B10,D10,F10,H10,J10,L10,N10,P10,B15,D15,F15,H15,J15)</f>
        <v>13059</v>
      </c>
      <c r="M15" s="27">
        <f>SUM(C5,E5,G5,I5,K5,M5,O5,Q5,C10,E10,G10,I10,K10,M10,O10,Q10,C15,E15,G15,I15,K15)</f>
        <v>51.57379250424549</v>
      </c>
      <c r="N15" s="20"/>
      <c r="O15" s="20"/>
      <c r="P15" s="20"/>
      <c r="Q15" s="20"/>
      <c r="S15" s="50" t="s">
        <v>17</v>
      </c>
      <c r="T15" s="51">
        <f>I9</f>
        <v>3.096244224161763</v>
      </c>
      <c r="U15" s="51">
        <f t="shared" si="0"/>
        <v>-3.096244224161763</v>
      </c>
      <c r="V15" s="51">
        <f>I10</f>
        <v>3.5346155365111964</v>
      </c>
    </row>
    <row r="16" spans="1:22" ht="13.5" thickBot="1">
      <c r="A16" s="16" t="s">
        <v>13</v>
      </c>
      <c r="B16" s="17">
        <f aca="true" t="shared" si="3" ref="B16:M16">SUM(B14:B15)</f>
        <v>677</v>
      </c>
      <c r="C16" s="18">
        <f t="shared" si="3"/>
        <v>2.673670076221318</v>
      </c>
      <c r="D16" s="17">
        <f t="shared" si="3"/>
        <v>585</v>
      </c>
      <c r="E16" s="18">
        <f t="shared" si="3"/>
        <v>2.310335294814581</v>
      </c>
      <c r="F16" s="17">
        <f t="shared" si="3"/>
        <v>264</v>
      </c>
      <c r="G16" s="18">
        <f t="shared" si="3"/>
        <v>1.0426128509932466</v>
      </c>
      <c r="H16" s="17">
        <f t="shared" si="3"/>
        <v>63</v>
      </c>
      <c r="I16" s="18">
        <f t="shared" si="3"/>
        <v>0.24880533944157024</v>
      </c>
      <c r="J16" s="17">
        <f t="shared" si="3"/>
        <v>4</v>
      </c>
      <c r="K16" s="18">
        <f t="shared" si="3"/>
        <v>0.015797164408988585</v>
      </c>
      <c r="L16" s="17">
        <f t="shared" si="3"/>
        <v>25321</v>
      </c>
      <c r="M16" s="17">
        <f t="shared" si="3"/>
        <v>100</v>
      </c>
      <c r="N16" s="20"/>
      <c r="O16" s="20"/>
      <c r="P16" s="20"/>
      <c r="Q16" s="20"/>
      <c r="S16" s="50" t="s">
        <v>18</v>
      </c>
      <c r="T16" s="51">
        <f>K9</f>
        <v>2.8474388847201926</v>
      </c>
      <c r="U16" s="51">
        <f t="shared" si="0"/>
        <v>-2.8474388847201926</v>
      </c>
      <c r="V16" s="51">
        <f>K10</f>
        <v>3.3845424746258046</v>
      </c>
    </row>
    <row r="17" spans="1:22" ht="12.75">
      <c r="A17" s="36" t="s">
        <v>27</v>
      </c>
      <c r="P17" s="28"/>
      <c r="Q17" s="28"/>
      <c r="S17" s="50" t="s">
        <v>19</v>
      </c>
      <c r="T17" s="51">
        <f>M9</f>
        <v>2.5551913431539037</v>
      </c>
      <c r="U17" s="51">
        <f t="shared" si="0"/>
        <v>-2.5551913431539037</v>
      </c>
      <c r="V17" s="51">
        <f>M10</f>
        <v>2.9027289601516526</v>
      </c>
    </row>
    <row r="18" spans="1:22" ht="12.75">
      <c r="A18" s="39" t="s">
        <v>29</v>
      </c>
      <c r="B18" s="29"/>
      <c r="C18" s="30"/>
      <c r="D18" s="28"/>
      <c r="E18" s="28"/>
      <c r="F18" s="28"/>
      <c r="G18" s="28"/>
      <c r="H18" s="28"/>
      <c r="I18" s="28"/>
      <c r="J18" s="28"/>
      <c r="K18" s="28"/>
      <c r="L18" s="28"/>
      <c r="M18" s="30"/>
      <c r="N18" s="28"/>
      <c r="O18" s="28"/>
      <c r="P18" s="28"/>
      <c r="Q18" s="28"/>
      <c r="S18" s="50" t="s">
        <v>20</v>
      </c>
      <c r="T18" s="51">
        <f>O9</f>
        <v>2.152363650724695</v>
      </c>
      <c r="U18" s="51">
        <f t="shared" si="0"/>
        <v>-2.152363650724695</v>
      </c>
      <c r="V18" s="51">
        <f>O10</f>
        <v>2.76845306267525</v>
      </c>
    </row>
    <row r="19" spans="4:22" ht="12.75">
      <c r="D19" s="31"/>
      <c r="O19" s="31"/>
      <c r="R19" s="28"/>
      <c r="S19" s="52" t="s">
        <v>21</v>
      </c>
      <c r="T19" s="53">
        <f>Q9</f>
        <v>1.7455866671932387</v>
      </c>
      <c r="U19" s="51">
        <f t="shared" si="0"/>
        <v>-1.7455866671932387</v>
      </c>
      <c r="V19" s="53">
        <f>Q10</f>
        <v>2.1089214485999763</v>
      </c>
    </row>
    <row r="20" spans="18:23" ht="12.75">
      <c r="R20" s="28"/>
      <c r="S20" s="50" t="s">
        <v>22</v>
      </c>
      <c r="T20" s="51">
        <f>C14</f>
        <v>1.0465621420954938</v>
      </c>
      <c r="U20" s="51">
        <f t="shared" si="0"/>
        <v>-1.0465621420954938</v>
      </c>
      <c r="V20" s="51">
        <f>C15</f>
        <v>1.6271079341258243</v>
      </c>
      <c r="W20" s="45"/>
    </row>
    <row r="21" spans="19:22" ht="12.75">
      <c r="S21" s="50" t="s">
        <v>23</v>
      </c>
      <c r="T21" s="51">
        <f>E14</f>
        <v>0.7938075115516765</v>
      </c>
      <c r="U21" s="51">
        <f t="shared" si="0"/>
        <v>-0.7938075115516765</v>
      </c>
      <c r="V21" s="51">
        <f>E15</f>
        <v>1.5165277832629043</v>
      </c>
    </row>
    <row r="22" spans="19:22" ht="12.75">
      <c r="S22" s="50" t="s">
        <v>24</v>
      </c>
      <c r="T22" s="51">
        <f>G14</f>
        <v>0.30014612377078315</v>
      </c>
      <c r="U22" s="51">
        <f t="shared" si="0"/>
        <v>-0.30014612377078315</v>
      </c>
      <c r="V22" s="51">
        <f>G15</f>
        <v>0.7424667272224635</v>
      </c>
    </row>
    <row r="23" spans="19:22" ht="12.75">
      <c r="S23" s="54" t="s">
        <v>25</v>
      </c>
      <c r="T23" s="51">
        <f>I14</f>
        <v>0.07108723984044864</v>
      </c>
      <c r="U23" s="51">
        <f t="shared" si="0"/>
        <v>-0.07108723984044864</v>
      </c>
      <c r="V23" s="51">
        <f>I15</f>
        <v>0.1777180996011216</v>
      </c>
    </row>
    <row r="24" spans="19:22" ht="12.75">
      <c r="S24" s="54" t="s">
        <v>26</v>
      </c>
      <c r="T24" s="51">
        <f>K14</f>
        <v>0.003949291102247146</v>
      </c>
      <c r="U24" s="51">
        <f t="shared" si="0"/>
        <v>-0.003949291102247146</v>
      </c>
      <c r="V24" s="51">
        <f>K15</f>
        <v>0.01184787330674144</v>
      </c>
    </row>
    <row r="29" ht="12.75"/>
    <row r="30" ht="12.75"/>
    <row r="44" spans="4:11" ht="12.75">
      <c r="D44" s="32"/>
      <c r="E44" s="33"/>
      <c r="F44" s="34"/>
      <c r="G44" s="35"/>
      <c r="H44" s="35"/>
      <c r="I44" s="35"/>
      <c r="J44" s="32"/>
      <c r="K44" s="32"/>
    </row>
    <row r="45" spans="4:11" ht="12.75">
      <c r="D45" s="32"/>
      <c r="E45" s="33"/>
      <c r="F45" s="34"/>
      <c r="G45" s="35"/>
      <c r="H45" s="35"/>
      <c r="I45" s="35"/>
      <c r="J45" s="32"/>
      <c r="K45" s="32"/>
    </row>
    <row r="46" spans="4:11" ht="12.75">
      <c r="D46" s="32"/>
      <c r="E46" s="33"/>
      <c r="F46" s="34"/>
      <c r="G46" s="35"/>
      <c r="H46" s="35"/>
      <c r="I46" s="35"/>
      <c r="J46" s="32"/>
      <c r="K46" s="32"/>
    </row>
    <row r="47" spans="4:11" ht="12.75">
      <c r="D47" s="32"/>
      <c r="E47" s="33"/>
      <c r="F47" s="34"/>
      <c r="G47" s="35"/>
      <c r="H47" s="35"/>
      <c r="I47" s="35"/>
      <c r="J47" s="32"/>
      <c r="K47" s="32"/>
    </row>
    <row r="48" spans="4:11" ht="12.75">
      <c r="D48" s="32"/>
      <c r="E48" s="33"/>
      <c r="F48" s="34"/>
      <c r="G48" s="35"/>
      <c r="H48" s="35"/>
      <c r="I48" s="35"/>
      <c r="J48" s="32"/>
      <c r="K48" s="32"/>
    </row>
    <row r="49" spans="4:11" ht="12.75">
      <c r="D49" s="32"/>
      <c r="E49" s="33"/>
      <c r="F49" s="34"/>
      <c r="G49" s="35"/>
      <c r="H49" s="35"/>
      <c r="I49" s="35"/>
      <c r="J49" s="32"/>
      <c r="K49" s="32"/>
    </row>
    <row r="50" spans="4:11" ht="12.75">
      <c r="D50" s="32"/>
      <c r="E50" s="33"/>
      <c r="F50" s="34"/>
      <c r="G50" s="35"/>
      <c r="H50" s="35"/>
      <c r="I50" s="35"/>
      <c r="J50" s="32"/>
      <c r="K50" s="32"/>
    </row>
    <row r="51" spans="4:11" ht="12.75">
      <c r="D51" s="32"/>
      <c r="E51" s="33"/>
      <c r="F51" s="34"/>
      <c r="G51" s="35"/>
      <c r="H51" s="35"/>
      <c r="I51" s="35"/>
      <c r="J51" s="32"/>
      <c r="K51" s="32"/>
    </row>
    <row r="52" spans="4:11" ht="12.75">
      <c r="D52" s="32"/>
      <c r="E52" s="33"/>
      <c r="F52" s="34"/>
      <c r="G52" s="35"/>
      <c r="H52" s="35"/>
      <c r="I52" s="35"/>
      <c r="J52" s="32"/>
      <c r="K52" s="32"/>
    </row>
    <row r="53" spans="4:11" ht="12.75">
      <c r="D53" s="32"/>
      <c r="E53" s="33"/>
      <c r="F53" s="34"/>
      <c r="G53" s="35"/>
      <c r="H53" s="35"/>
      <c r="I53" s="35"/>
      <c r="J53" s="32"/>
      <c r="K53" s="32"/>
    </row>
    <row r="54" spans="4:11" ht="12.75">
      <c r="D54" s="32"/>
      <c r="E54" s="33"/>
      <c r="F54" s="34"/>
      <c r="G54" s="35"/>
      <c r="H54" s="35"/>
      <c r="I54" s="35"/>
      <c r="J54" s="32"/>
      <c r="K54" s="32"/>
    </row>
    <row r="55" spans="4:11" ht="12.75">
      <c r="D55" s="32"/>
      <c r="E55" s="33"/>
      <c r="F55" s="34"/>
      <c r="G55" s="35"/>
      <c r="H55" s="35"/>
      <c r="I55" s="35"/>
      <c r="J55" s="32"/>
      <c r="K55" s="32"/>
    </row>
    <row r="56" spans="4:11" ht="12.75">
      <c r="D56" s="32"/>
      <c r="E56" s="33"/>
      <c r="F56" s="34"/>
      <c r="G56" s="35"/>
      <c r="H56" s="35"/>
      <c r="I56" s="35"/>
      <c r="J56" s="32"/>
      <c r="K56" s="32"/>
    </row>
    <row r="57" spans="4:11" ht="12.75">
      <c r="D57" s="32"/>
      <c r="E57" s="33"/>
      <c r="F57" s="34"/>
      <c r="G57" s="35"/>
      <c r="H57" s="35"/>
      <c r="I57" s="35"/>
      <c r="J57" s="32"/>
      <c r="K57" s="32"/>
    </row>
    <row r="58" spans="4:11" ht="12.75">
      <c r="D58" s="32"/>
      <c r="E58" s="33"/>
      <c r="F58" s="34"/>
      <c r="G58" s="35"/>
      <c r="H58" s="35"/>
      <c r="I58" s="35"/>
      <c r="J58" s="32"/>
      <c r="K58" s="32"/>
    </row>
    <row r="59" spans="4:11" ht="12.75">
      <c r="D59" s="32"/>
      <c r="E59" s="33"/>
      <c r="F59" s="34"/>
      <c r="G59" s="35"/>
      <c r="H59" s="35"/>
      <c r="I59" s="35"/>
      <c r="J59" s="32"/>
      <c r="K59" s="32"/>
    </row>
    <row r="60" spans="4:11" ht="12.75">
      <c r="D60" s="32"/>
      <c r="E60" s="33"/>
      <c r="F60" s="34"/>
      <c r="G60" s="35"/>
      <c r="H60" s="35"/>
      <c r="I60" s="35"/>
      <c r="J60" s="32"/>
      <c r="K60" s="32"/>
    </row>
    <row r="61" spans="4:11" ht="12.75">
      <c r="D61" s="32"/>
      <c r="E61" s="33"/>
      <c r="F61" s="34"/>
      <c r="G61" s="35"/>
      <c r="H61" s="35"/>
      <c r="I61" s="35"/>
      <c r="J61" s="32"/>
      <c r="K61" s="32"/>
    </row>
    <row r="62" spans="4:11" ht="12.75">
      <c r="D62" s="32"/>
      <c r="E62" s="33"/>
      <c r="F62" s="34"/>
      <c r="G62" s="35"/>
      <c r="H62" s="35"/>
      <c r="I62" s="35"/>
      <c r="J62" s="32"/>
      <c r="K62" s="32"/>
    </row>
    <row r="63" spans="4:11" ht="12.75">
      <c r="D63" s="32"/>
      <c r="E63" s="33"/>
      <c r="F63" s="34"/>
      <c r="G63" s="35"/>
      <c r="H63" s="35"/>
      <c r="I63" s="35"/>
      <c r="J63" s="32"/>
      <c r="K63" s="32"/>
    </row>
    <row r="64" spans="4:11" ht="12.75">
      <c r="D64" s="32"/>
      <c r="E64" s="33"/>
      <c r="F64" s="34"/>
      <c r="G64" s="35"/>
      <c r="H64" s="35"/>
      <c r="I64" s="35"/>
      <c r="J64" s="32"/>
      <c r="K64" s="32"/>
    </row>
    <row r="65" spans="4:11" ht="12.75">
      <c r="D65" s="32"/>
      <c r="E65" s="33"/>
      <c r="F65" s="32"/>
      <c r="G65" s="32"/>
      <c r="H65" s="32"/>
      <c r="I65" s="32"/>
      <c r="J65" s="32"/>
      <c r="K65" s="32"/>
    </row>
    <row r="66" spans="4:11" ht="12.75">
      <c r="D66" s="32"/>
      <c r="E66" s="33"/>
      <c r="F66" s="32"/>
      <c r="G66" s="32"/>
      <c r="H66" s="32"/>
      <c r="I66" s="32"/>
      <c r="J66" s="32"/>
      <c r="K66" s="32"/>
    </row>
    <row r="67" spans="4:11" ht="12.75">
      <c r="D67" s="32"/>
      <c r="E67" s="33"/>
      <c r="F67" s="32"/>
      <c r="G67" s="32"/>
      <c r="H67" s="32"/>
      <c r="I67" s="32"/>
      <c r="J67" s="32"/>
      <c r="K67" s="32"/>
    </row>
    <row r="68" spans="4:11" ht="12.75">
      <c r="D68" s="32"/>
      <c r="E68" s="33"/>
      <c r="F68" s="32"/>
      <c r="G68" s="32"/>
      <c r="H68" s="32"/>
      <c r="I68" s="32"/>
      <c r="J68" s="32"/>
      <c r="K68" s="32"/>
    </row>
    <row r="69" spans="4:11" ht="12.75">
      <c r="D69" s="32"/>
      <c r="E69" s="33"/>
      <c r="F69" s="32"/>
      <c r="G69" s="32"/>
      <c r="H69" s="32"/>
      <c r="I69" s="32"/>
      <c r="J69" s="32"/>
      <c r="K69" s="32"/>
    </row>
    <row r="70" spans="4:11" ht="12.75">
      <c r="D70" s="32"/>
      <c r="E70" s="33"/>
      <c r="F70" s="32"/>
      <c r="G70" s="32"/>
      <c r="H70" s="32"/>
      <c r="I70" s="32"/>
      <c r="J70" s="32"/>
      <c r="K70" s="32"/>
    </row>
    <row r="71" spans="4:5" ht="12.75">
      <c r="D71" s="32"/>
      <c r="E71" s="33"/>
    </row>
    <row r="72" spans="4:5" ht="12.75">
      <c r="D72" s="32"/>
      <c r="E72" s="33"/>
    </row>
    <row r="73" spans="4:5" ht="12.75">
      <c r="D73" s="32"/>
      <c r="E73" s="33"/>
    </row>
    <row r="74" spans="4:5" ht="12.75">
      <c r="D74" s="32"/>
      <c r="E74" s="33"/>
    </row>
    <row r="75" spans="4:5" ht="12.75">
      <c r="D75" s="32"/>
      <c r="E75" s="33"/>
    </row>
    <row r="76" spans="4:5" ht="12.75">
      <c r="D76" s="32"/>
      <c r="E76" s="33"/>
    </row>
    <row r="77" spans="4:5" ht="12.75">
      <c r="D77" s="32"/>
      <c r="E77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2013-06-13T10:50:13Z</cp:lastPrinted>
  <dcterms:created xsi:type="dcterms:W3CDTF">2007-11-19T16:12:23Z</dcterms:created>
  <dcterms:modified xsi:type="dcterms:W3CDTF">2021-07-09T09:28:12Z</dcterms:modified>
  <cp:category/>
  <cp:version/>
  <cp:contentType/>
  <cp:contentStatus/>
</cp:coreProperties>
</file>