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2.03.06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<sst xmlns="http://schemas.openxmlformats.org/spreadsheetml/2006/main" count="84" uniqueCount="30">
  <si>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02.03.06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</si>
  <si>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</si>
  <si>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</si>
  <si>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</si>
  <si>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</si>
  <si>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</si>
  <si>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</si>
  <si>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</si>
  <si>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</si>
  <si>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</si>
  <si>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</si>
  <si>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</si>
  <si>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</si>
  <si>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</si>
  <si>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</si>
  <si>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</si>
  <si>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</si>
  <si>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</si>
  <si>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</si>
  <si>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</si>
  <si>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</si>
  <si>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</si>
  <si>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</si>
  <si>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</si>
  <si>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</si>
  <si>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</si>
  <si>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</si>
  <si>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Informació de Base.</t>
  </si>
  <si>
    <r>
      <t>Districte 6. Grups quinquennals. 2020</t>
    </r>
    <r>
      <rPr>
        <vertAlign val="superscript"/>
        <sz val="12"/>
        <rFont val="Arial"/>
        <family val="2"/>
      </rPr>
      <t>1</t>
    </r>
  </si>
  <si>
    <t>1. Dades a 1 de gener de 2021.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</si>
</sst>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##0"/>
    <numFmt numFmtId="220" formatCode="[$-C0A]dddd\,\ d\ &quot;de&quot;\ mmmm\ &quot;de&quot;\ yyyy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vertAlign val="superscript"/>
      <sz val="12"/>
      <name val="Arial"/>
      <family val="2"/>
    </font>
    <font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49" fontId="6" fillId="33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92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4" fontId="12" fillId="0" borderId="0" xfId="0" applyNumberFormat="1" applyFont="1" applyBorder="1" applyAlignment="1">
      <alignment/>
    </xf>
    <xf numFmtId="0" fontId="3" fillId="0" borderId="0" xfId="54" applyFont="1" applyFill="1" applyBorder="1" applyAlignment="1">
      <alignment horizontal="right" wrapText="1"/>
      <protection/>
    </xf>
    <xf numFmtId="0" fontId="3" fillId="0" borderId="0" xfId="54" applyFont="1" applyFill="1" applyBorder="1" applyAlignment="1">
      <alignment horizontal="left" wrapText="1"/>
      <protection/>
    </xf>
    <xf numFmtId="3" fontId="3" fillId="0" borderId="0" xfId="54" applyNumberFormat="1" applyFont="1" applyFill="1" applyBorder="1" applyAlignment="1">
      <alignment horizontal="right" wrapText="1"/>
      <protection/>
    </xf>
    <xf numFmtId="0" fontId="9" fillId="0" borderId="0" xfId="0" applyFont="1" applyFill="1" applyBorder="1" applyAlignment="1">
      <alignment horizontal="right"/>
    </xf>
    <xf numFmtId="0" fontId="13" fillId="0" borderId="0" xfId="0" applyFont="1" applyAlignment="1">
      <alignment/>
    </xf>
    <xf numFmtId="4" fontId="14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0" fillId="0" borderId="0" xfId="55" applyFont="1" applyFill="1" applyBorder="1" applyAlignment="1">
      <alignment horizontal="right" wrapText="1"/>
      <protection/>
    </xf>
    <xf numFmtId="9" fontId="9" fillId="0" borderId="0" xfId="57" applyFont="1" applyAlignment="1">
      <alignment horizontal="left"/>
    </xf>
    <xf numFmtId="0" fontId="10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9" fontId="56" fillId="0" borderId="0" xfId="0" applyNumberFormat="1" applyFont="1" applyAlignment="1">
      <alignment/>
    </xf>
    <xf numFmtId="2" fontId="56" fillId="0" borderId="0" xfId="0" applyNumberFormat="1" applyFont="1" applyAlignment="1">
      <alignment/>
    </xf>
    <xf numFmtId="49" fontId="56" fillId="0" borderId="0" xfId="0" applyNumberFormat="1" applyFont="1" applyBorder="1" applyAlignment="1">
      <alignment horizontal="left"/>
    </xf>
    <xf numFmtId="2" fontId="56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0" fontId="57" fillId="0" borderId="0" xfId="0" applyFont="1" applyFill="1" applyAlignment="1">
      <alignment horizontal="right"/>
    </xf>
    <xf numFmtId="4" fontId="58" fillId="0" borderId="0" xfId="0" applyNumberFormat="1" applyFont="1" applyFill="1" applyBorder="1" applyAlignment="1">
      <alignment/>
    </xf>
    <xf numFmtId="0" fontId="54" fillId="0" borderId="0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2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Districte 6. 2020</a:t>
            </a:r>
          </a:p>
        </c:rich>
      </c:tx>
      <c:layout>
        <c:manualLayout>
          <c:xMode val="factor"/>
          <c:yMode val="factor"/>
          <c:x val="0.023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265"/>
          <c:w val="0.90825"/>
          <c:h val="0.836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'02.03.06'!$S$4:$S$24</c:f>
              <c:strCache/>
            </c:strRef>
          </c:cat>
          <c:val>
            <c:numRef>
              <c:f>'02.03.06'!$U$4:$U$24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'02.03.06'!$S$4:$S$24</c:f>
              <c:strCache/>
            </c:strRef>
          </c:cat>
          <c:val>
            <c:numRef>
              <c:f>'02.03.06'!$V$4:$V$24</c:f>
              <c:numCache/>
            </c:numRef>
          </c:val>
        </c:ser>
        <c:overlap val="100"/>
        <c:gapWidth val="30"/>
        <c:axId val="12300402"/>
        <c:axId val="43594755"/>
      </c:barChart>
      <c:catAx>
        <c:axId val="123004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06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4755"/>
        <c:crosses val="autoZero"/>
        <c:auto val="1"/>
        <c:lblOffset val="100"/>
        <c:tickLblSkip val="2"/>
        <c:noMultiLvlLbl val="0"/>
      </c:catAx>
      <c:valAx>
        <c:axId val="43594755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0.034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00402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15</xdr:col>
      <xdr:colOff>333375</xdr:colOff>
      <xdr:row>41</xdr:row>
      <xdr:rowOff>28575</xdr:rowOff>
    </xdr:to>
    <xdr:graphicFrame>
      <xdr:nvGraphicFramePr>
        <xdr:cNvPr id="1" name="Gráfico 1"/>
        <xdr:cNvGraphicFramePr/>
      </xdr:nvGraphicFramePr>
      <xdr:xfrm>
        <a:off x="495300" y="3209925"/>
        <a:ext cx="49339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114300</xdr:colOff>
      <xdr:row>28</xdr:row>
      <xdr:rowOff>28575</xdr:rowOff>
    </xdr:from>
    <xdr:ext cx="447675" cy="180975"/>
    <xdr:sp>
      <xdr:nvSpPr>
        <xdr:cNvPr id="2" name="Text Box 2"/>
        <xdr:cNvSpPr txBox="1">
          <a:spLocks noChangeArrowheads="1"/>
        </xdr:cNvSpPr>
      </xdr:nvSpPr>
      <xdr:spPr>
        <a:xfrm>
          <a:off x="4524375" y="469582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4</xdr:col>
      <xdr:colOff>76200</xdr:colOff>
      <xdr:row>28</xdr:row>
      <xdr:rowOff>28575</xdr:rowOff>
    </xdr:from>
    <xdr:ext cx="485775" cy="180975"/>
    <xdr:sp>
      <xdr:nvSpPr>
        <xdr:cNvPr id="3" name="Text Box 3"/>
        <xdr:cNvSpPr txBox="1">
          <a:spLocks noChangeArrowheads="1"/>
        </xdr:cNvSpPr>
      </xdr:nvSpPr>
      <xdr:spPr>
        <a:xfrm>
          <a:off x="1590675" y="469582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6"/>
  <sheetViews>
    <sheetView tabSelected="1" zoomScale="140" zoomScaleNormal="140" zoomScalePageLayoutView="0" workbookViewId="0" topLeftCell="D1">
      <selection activeCell="S1" sqref="S1:V16384"/>
    </sheetView>
  </sheetViews>
  <sheetFormatPr defaultColWidth="11.421875" defaultRowHeight="12.75"/>
  <cols>
    <col min="1" max="1" width="7.421875" style="0" customWidth="1"/>
    <col min="2" max="2" width="5.421875" style="0" customWidth="1"/>
    <col min="3" max="3" width="4.421875" style="0" customWidth="1"/>
    <col min="4" max="4" width="5.421875" style="0" customWidth="1"/>
    <col min="5" max="5" width="4.421875" style="0" customWidth="1"/>
    <col min="6" max="6" width="5.421875" style="0" customWidth="1"/>
    <col min="7" max="7" width="4.421875" style="0" customWidth="1"/>
    <col min="8" max="8" width="5.42187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5.421875" style="0" customWidth="1"/>
    <col min="13" max="13" width="4.421875" style="0" customWidth="1"/>
    <col min="14" max="14" width="5.421875" style="0" customWidth="1"/>
    <col min="15" max="15" width="4.8515625" style="0" customWidth="1"/>
    <col min="16" max="16" width="5.421875" style="0" customWidth="1"/>
    <col min="17" max="17" width="4.8515625" style="0" bestFit="1" customWidth="1"/>
    <col min="18" max="18" width="5.7109375" style="2" customWidth="1"/>
    <col min="19" max="22" width="11.421875" style="47" customWidth="1"/>
    <col min="23" max="23" width="11.421875" style="46" customWidth="1"/>
  </cols>
  <sheetData>
    <row r="1" ht="15.75">
      <c r="A1" s="1" t="s">
        <v>0</v>
      </c>
    </row>
    <row r="2" ht="18">
      <c r="A2" s="3" t="s">
        <v>28</v>
      </c>
    </row>
    <row r="3" spans="1:39" ht="12.75">
      <c r="A3" s="4" t="s">
        <v>1</v>
      </c>
      <c r="B3" s="5" t="s">
        <v>2</v>
      </c>
      <c r="C3" s="5" t="s">
        <v>3</v>
      </c>
      <c r="D3" s="6" t="s">
        <v>4</v>
      </c>
      <c r="E3" s="6" t="s">
        <v>3</v>
      </c>
      <c r="F3" s="6" t="s">
        <v>5</v>
      </c>
      <c r="G3" s="6" t="s">
        <v>3</v>
      </c>
      <c r="H3" s="5" t="s">
        <v>6</v>
      </c>
      <c r="I3" s="5" t="s">
        <v>3</v>
      </c>
      <c r="J3" s="5" t="s">
        <v>7</v>
      </c>
      <c r="K3" s="5" t="s">
        <v>3</v>
      </c>
      <c r="L3" s="5" t="s">
        <v>8</v>
      </c>
      <c r="M3" s="5" t="s">
        <v>3</v>
      </c>
      <c r="N3" s="5" t="s">
        <v>9</v>
      </c>
      <c r="O3" s="5" t="s">
        <v>3</v>
      </c>
      <c r="P3" s="5" t="s">
        <v>10</v>
      </c>
      <c r="Q3" s="5" t="s">
        <v>3</v>
      </c>
      <c r="R3" s="7"/>
      <c r="T3" s="47" t="s">
        <v>11</v>
      </c>
      <c r="U3" s="47" t="s">
        <v>11</v>
      </c>
      <c r="V3" s="47" t="s">
        <v>12</v>
      </c>
      <c r="W3" s="53"/>
      <c r="X3" s="7"/>
      <c r="Y3" s="7"/>
      <c r="Z3" s="7"/>
      <c r="AA3" s="7"/>
      <c r="AB3" s="8"/>
      <c r="AC3" s="9"/>
      <c r="AD3" s="7"/>
      <c r="AE3" s="7"/>
      <c r="AF3" s="7"/>
      <c r="AG3" s="7"/>
      <c r="AH3" s="10"/>
      <c r="AI3" s="11"/>
      <c r="AJ3" s="12"/>
      <c r="AK3" s="13"/>
      <c r="AL3" s="11"/>
      <c r="AM3" s="11"/>
    </row>
    <row r="4" spans="1:39" ht="12.75">
      <c r="A4" s="14" t="s">
        <v>11</v>
      </c>
      <c r="B4" s="14">
        <v>724</v>
      </c>
      <c r="C4" s="15">
        <f>B4*100/$L$16</f>
        <v>2.348742903487429</v>
      </c>
      <c r="D4" s="14">
        <v>869</v>
      </c>
      <c r="E4" s="15">
        <f>D4*100/$L$16</f>
        <v>2.819140308191403</v>
      </c>
      <c r="F4" s="14">
        <v>913</v>
      </c>
      <c r="G4" s="15">
        <f>F4*100/$L$16</f>
        <v>2.961881589618816</v>
      </c>
      <c r="H4" s="14">
        <v>787</v>
      </c>
      <c r="I4" s="15">
        <f>H4*100/$L$16</f>
        <v>2.553122465531225</v>
      </c>
      <c r="J4" s="14">
        <v>928</v>
      </c>
      <c r="K4" s="15">
        <f>J4*100/$L$16</f>
        <v>3.010543390105434</v>
      </c>
      <c r="L4" s="14">
        <v>915</v>
      </c>
      <c r="M4" s="15">
        <f>L4*100/$L$16</f>
        <v>2.9683698296836982</v>
      </c>
      <c r="N4" s="14">
        <v>978</v>
      </c>
      <c r="O4" s="15">
        <f>N4*100/$L$16</f>
        <v>3.172749391727494</v>
      </c>
      <c r="P4" s="45">
        <v>1072</v>
      </c>
      <c r="Q4" s="15">
        <f>P4*100/$L$16</f>
        <v>3.4776966747769666</v>
      </c>
      <c r="R4" s="16"/>
      <c r="S4" s="48" t="s">
        <v>2</v>
      </c>
      <c r="T4" s="49">
        <f>C4</f>
        <v>2.348742903487429</v>
      </c>
      <c r="U4" s="49">
        <f aca="true" t="shared" si="0" ref="U4:U24">-T4</f>
        <v>-2.348742903487429</v>
      </c>
      <c r="V4" s="49">
        <f>C5</f>
        <v>2.2968369829683697</v>
      </c>
      <c r="W4" s="54"/>
      <c r="X4" s="40"/>
      <c r="Y4" s="40"/>
      <c r="Z4" s="40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2.75">
      <c r="A5" s="17" t="s">
        <v>12</v>
      </c>
      <c r="B5" s="14">
        <v>708</v>
      </c>
      <c r="C5" s="15">
        <f>B5*100/$L$16</f>
        <v>2.2968369829683697</v>
      </c>
      <c r="D5" s="14">
        <v>746</v>
      </c>
      <c r="E5" s="15">
        <f>D5*100/$L$16</f>
        <v>2.4201135442011354</v>
      </c>
      <c r="F5" s="14">
        <v>885</v>
      </c>
      <c r="G5" s="15">
        <f>F5*100/$L$16</f>
        <v>2.8710462287104623</v>
      </c>
      <c r="H5" s="14">
        <v>770</v>
      </c>
      <c r="I5" s="15">
        <f>H5*100/$L$16</f>
        <v>2.497972424979724</v>
      </c>
      <c r="J5" s="14">
        <v>838</v>
      </c>
      <c r="K5" s="15">
        <f>J5*100/$L$16</f>
        <v>2.718572587185726</v>
      </c>
      <c r="L5" s="14">
        <v>908</v>
      </c>
      <c r="M5" s="15">
        <f>L5*100/$L$16</f>
        <v>2.9456609894566097</v>
      </c>
      <c r="N5" s="14">
        <v>954</v>
      </c>
      <c r="O5" s="15">
        <f>N5*100/$L$16</f>
        <v>3.0948905109489053</v>
      </c>
      <c r="P5" s="45">
        <v>1073</v>
      </c>
      <c r="Q5" s="15">
        <f>P5*100/$L$16</f>
        <v>3.480940794809408</v>
      </c>
      <c r="R5" s="16"/>
      <c r="S5" s="48" t="s">
        <v>4</v>
      </c>
      <c r="T5" s="49">
        <f>E4</f>
        <v>2.819140308191403</v>
      </c>
      <c r="U5" s="49">
        <f t="shared" si="0"/>
        <v>-2.819140308191403</v>
      </c>
      <c r="V5" s="49">
        <f>E5</f>
        <v>2.4201135442011354</v>
      </c>
      <c r="W5" s="54"/>
      <c r="X5" s="40"/>
      <c r="Y5" s="40"/>
      <c r="Z5" s="40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26" ht="13.5" thickBot="1">
      <c r="A6" s="18" t="s">
        <v>13</v>
      </c>
      <c r="B6" s="19">
        <f aca="true" t="shared" si="1" ref="B6:Q6">SUM(B4:B5)</f>
        <v>1432</v>
      </c>
      <c r="C6" s="20">
        <f t="shared" si="1"/>
        <v>4.645579886455799</v>
      </c>
      <c r="D6" s="19">
        <f t="shared" si="1"/>
        <v>1615</v>
      </c>
      <c r="E6" s="20">
        <f t="shared" si="1"/>
        <v>5.2392538523925385</v>
      </c>
      <c r="F6" s="19">
        <f t="shared" si="1"/>
        <v>1798</v>
      </c>
      <c r="G6" s="20">
        <f t="shared" si="1"/>
        <v>5.832927818329278</v>
      </c>
      <c r="H6" s="19">
        <f t="shared" si="1"/>
        <v>1557</v>
      </c>
      <c r="I6" s="20">
        <f t="shared" si="1"/>
        <v>5.051094890510949</v>
      </c>
      <c r="J6" s="19">
        <f t="shared" si="1"/>
        <v>1766</v>
      </c>
      <c r="K6" s="20">
        <f t="shared" si="1"/>
        <v>5.72911597729116</v>
      </c>
      <c r="L6" s="19">
        <f t="shared" si="1"/>
        <v>1823</v>
      </c>
      <c r="M6" s="20">
        <f t="shared" si="1"/>
        <v>5.914030819140308</v>
      </c>
      <c r="N6" s="19">
        <f t="shared" si="1"/>
        <v>1932</v>
      </c>
      <c r="O6" s="20">
        <f t="shared" si="1"/>
        <v>6.267639902676399</v>
      </c>
      <c r="P6" s="19">
        <f t="shared" si="1"/>
        <v>2145</v>
      </c>
      <c r="Q6" s="20">
        <f t="shared" si="1"/>
        <v>6.958637469586375</v>
      </c>
      <c r="R6" s="21"/>
      <c r="S6" s="48" t="s">
        <v>5</v>
      </c>
      <c r="T6" s="49">
        <f>G4</f>
        <v>2.961881589618816</v>
      </c>
      <c r="U6" s="49">
        <f t="shared" si="0"/>
        <v>-2.961881589618816</v>
      </c>
      <c r="V6" s="49">
        <f>G5</f>
        <v>2.8710462287104623</v>
      </c>
      <c r="X6" s="39"/>
      <c r="Y6" s="39"/>
      <c r="Z6" s="39"/>
    </row>
    <row r="7" spans="2:26" ht="12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S7" s="48" t="s">
        <v>6</v>
      </c>
      <c r="T7" s="49">
        <f>I4</f>
        <v>2.553122465531225</v>
      </c>
      <c r="U7" s="49">
        <f t="shared" si="0"/>
        <v>-2.553122465531225</v>
      </c>
      <c r="V7" s="49">
        <f>I5</f>
        <v>2.497972424979724</v>
      </c>
      <c r="X7" s="39"/>
      <c r="Y7" s="39"/>
      <c r="Z7" s="39"/>
    </row>
    <row r="8" spans="1:26" ht="12.75">
      <c r="A8" s="4" t="s">
        <v>1</v>
      </c>
      <c r="B8" s="5" t="s">
        <v>14</v>
      </c>
      <c r="C8" s="5" t="s">
        <v>3</v>
      </c>
      <c r="D8" s="22" t="s">
        <v>15</v>
      </c>
      <c r="E8" s="22" t="s">
        <v>3</v>
      </c>
      <c r="F8" s="23" t="s">
        <v>16</v>
      </c>
      <c r="G8" s="23" t="s">
        <v>3</v>
      </c>
      <c r="H8" s="5" t="s">
        <v>17</v>
      </c>
      <c r="I8" s="5" t="s">
        <v>3</v>
      </c>
      <c r="J8" s="5" t="s">
        <v>18</v>
      </c>
      <c r="K8" s="5" t="s">
        <v>3</v>
      </c>
      <c r="L8" s="5" t="s">
        <v>19</v>
      </c>
      <c r="M8" s="5" t="s">
        <v>3</v>
      </c>
      <c r="N8" s="5" t="s">
        <v>20</v>
      </c>
      <c r="O8" s="5" t="s">
        <v>3</v>
      </c>
      <c r="P8" s="5" t="s">
        <v>21</v>
      </c>
      <c r="Q8" s="5" t="s">
        <v>3</v>
      </c>
      <c r="S8" s="48" t="s">
        <v>7</v>
      </c>
      <c r="T8" s="49">
        <f>K4</f>
        <v>3.010543390105434</v>
      </c>
      <c r="U8" s="49">
        <f t="shared" si="0"/>
        <v>-3.010543390105434</v>
      </c>
      <c r="V8" s="49">
        <f>K5</f>
        <v>2.718572587185726</v>
      </c>
      <c r="X8" s="39"/>
      <c r="Y8" s="39"/>
      <c r="Z8" s="39"/>
    </row>
    <row r="9" spans="1:26" ht="12.75">
      <c r="A9" s="14" t="s">
        <v>11</v>
      </c>
      <c r="B9" s="45">
        <v>1347</v>
      </c>
      <c r="C9" s="15">
        <f>B9*100/$L$16</f>
        <v>4.369829683698297</v>
      </c>
      <c r="D9" s="45">
        <v>1308</v>
      </c>
      <c r="E9" s="15">
        <f>D9*100/$L$16</f>
        <v>4.24330900243309</v>
      </c>
      <c r="F9" s="45">
        <v>1150</v>
      </c>
      <c r="G9" s="15">
        <f>F9*100/$L$16</f>
        <v>3.7307380373073804</v>
      </c>
      <c r="H9" s="45">
        <v>1048</v>
      </c>
      <c r="I9" s="15">
        <f>H9*100/$L$16</f>
        <v>3.399837793998378</v>
      </c>
      <c r="J9" s="14">
        <v>829</v>
      </c>
      <c r="K9" s="15">
        <f>J9*100/$L$16</f>
        <v>2.689375506893755</v>
      </c>
      <c r="L9" s="14">
        <v>623</v>
      </c>
      <c r="M9" s="15">
        <f>L9*100/$L$16</f>
        <v>2.021086780210868</v>
      </c>
      <c r="N9" s="14">
        <v>466</v>
      </c>
      <c r="O9" s="16">
        <f>N9*100/$L$16</f>
        <v>1.5117599351175994</v>
      </c>
      <c r="P9" s="14">
        <v>417</v>
      </c>
      <c r="Q9" s="15">
        <f>P9*100/$L$16</f>
        <v>1.3527980535279804</v>
      </c>
      <c r="R9" s="10"/>
      <c r="S9" s="48" t="s">
        <v>8</v>
      </c>
      <c r="T9" s="49">
        <f>M4</f>
        <v>2.9683698296836982</v>
      </c>
      <c r="U9" s="49">
        <f t="shared" si="0"/>
        <v>-2.9683698296836982</v>
      </c>
      <c r="V9" s="49">
        <f>M5</f>
        <v>2.9456609894566097</v>
      </c>
      <c r="X9" s="39"/>
      <c r="Y9" s="39"/>
      <c r="Z9" s="39"/>
    </row>
    <row r="10" spans="1:26" ht="12.75">
      <c r="A10" s="14" t="s">
        <v>12</v>
      </c>
      <c r="B10" s="45">
        <v>1253</v>
      </c>
      <c r="C10" s="15">
        <f>B10*100/$L$16</f>
        <v>4.064882400648824</v>
      </c>
      <c r="D10" s="45">
        <v>1178</v>
      </c>
      <c r="E10" s="15">
        <f>D10*100/$L$16</f>
        <v>3.821573398215734</v>
      </c>
      <c r="F10" s="45">
        <v>1158</v>
      </c>
      <c r="G10" s="15">
        <f>F10*100/$L$16</f>
        <v>3.75669099756691</v>
      </c>
      <c r="H10" s="45">
        <v>1027</v>
      </c>
      <c r="I10" s="15">
        <f>H10*100/$L$16</f>
        <v>3.331711273317113</v>
      </c>
      <c r="J10" s="14">
        <v>849</v>
      </c>
      <c r="K10" s="15">
        <f>J10*100/$L$16</f>
        <v>2.7542579075425793</v>
      </c>
      <c r="L10" s="14">
        <v>712</v>
      </c>
      <c r="M10" s="15">
        <f>L10*100/$L$16</f>
        <v>2.3098134630981346</v>
      </c>
      <c r="N10" s="14">
        <v>675</v>
      </c>
      <c r="O10" s="16">
        <f>N10*100/$L$16</f>
        <v>2.18978102189781</v>
      </c>
      <c r="P10" s="14">
        <v>631</v>
      </c>
      <c r="Q10" s="15">
        <f>P10*100/$L$16</f>
        <v>2.0470397404703973</v>
      </c>
      <c r="R10" s="16"/>
      <c r="S10" s="48" t="s">
        <v>9</v>
      </c>
      <c r="T10" s="49">
        <f>O4</f>
        <v>3.172749391727494</v>
      </c>
      <c r="U10" s="49">
        <f t="shared" si="0"/>
        <v>-3.172749391727494</v>
      </c>
      <c r="V10" s="49">
        <f>O5</f>
        <v>3.0948905109489053</v>
      </c>
      <c r="X10" s="39"/>
      <c r="Y10" s="39"/>
      <c r="Z10" s="39"/>
    </row>
    <row r="11" spans="1:26" ht="13.5" thickBot="1">
      <c r="A11" s="18" t="s">
        <v>13</v>
      </c>
      <c r="B11" s="19">
        <f aca="true" t="shared" si="2" ref="B11:Q11">SUM(B9:B10)</f>
        <v>2600</v>
      </c>
      <c r="C11" s="20">
        <f t="shared" si="2"/>
        <v>8.434712084347122</v>
      </c>
      <c r="D11" s="19">
        <f t="shared" si="2"/>
        <v>2486</v>
      </c>
      <c r="E11" s="20">
        <f t="shared" si="2"/>
        <v>8.064882400648823</v>
      </c>
      <c r="F11" s="19">
        <f t="shared" si="2"/>
        <v>2308</v>
      </c>
      <c r="G11" s="20">
        <f t="shared" si="2"/>
        <v>7.487429034874291</v>
      </c>
      <c r="H11" s="19">
        <f t="shared" si="2"/>
        <v>2075</v>
      </c>
      <c r="I11" s="20">
        <f t="shared" si="2"/>
        <v>6.731549067315491</v>
      </c>
      <c r="J11" s="19">
        <f t="shared" si="2"/>
        <v>1678</v>
      </c>
      <c r="K11" s="20">
        <f t="shared" si="2"/>
        <v>5.443633414436334</v>
      </c>
      <c r="L11" s="19">
        <f t="shared" si="2"/>
        <v>1335</v>
      </c>
      <c r="M11" s="20">
        <f t="shared" si="2"/>
        <v>4.330900243309003</v>
      </c>
      <c r="N11" s="19">
        <f t="shared" si="2"/>
        <v>1141</v>
      </c>
      <c r="O11" s="20">
        <f t="shared" si="2"/>
        <v>3.7015409570154096</v>
      </c>
      <c r="P11" s="19">
        <f t="shared" si="2"/>
        <v>1048</v>
      </c>
      <c r="Q11" s="20">
        <f t="shared" si="2"/>
        <v>3.399837793998378</v>
      </c>
      <c r="R11" s="16"/>
      <c r="S11" s="48" t="s">
        <v>10</v>
      </c>
      <c r="T11" s="49">
        <f>Q4</f>
        <v>3.4776966747769666</v>
      </c>
      <c r="U11" s="49">
        <f t="shared" si="0"/>
        <v>-3.4776966747769666</v>
      </c>
      <c r="V11" s="49">
        <f>Q5</f>
        <v>3.480940794809408</v>
      </c>
      <c r="X11" s="39"/>
      <c r="Y11" s="39"/>
      <c r="Z11" s="39"/>
    </row>
    <row r="12" spans="2:26" ht="12.75">
      <c r="B12" s="14"/>
      <c r="C12" s="14"/>
      <c r="D12" s="24"/>
      <c r="E12" s="24"/>
      <c r="F12" s="25"/>
      <c r="G12" s="2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1"/>
      <c r="S12" s="48" t="s">
        <v>14</v>
      </c>
      <c r="T12" s="49">
        <f>C9</f>
        <v>4.369829683698297</v>
      </c>
      <c r="U12" s="49">
        <f t="shared" si="0"/>
        <v>-4.369829683698297</v>
      </c>
      <c r="V12" s="49">
        <f>C10</f>
        <v>4.064882400648824</v>
      </c>
      <c r="X12" s="39"/>
      <c r="Y12" s="39"/>
      <c r="Z12" s="39"/>
    </row>
    <row r="13" spans="1:26" ht="12.75">
      <c r="A13" s="4" t="s">
        <v>1</v>
      </c>
      <c r="B13" s="5" t="s">
        <v>22</v>
      </c>
      <c r="C13" s="5" t="s">
        <v>3</v>
      </c>
      <c r="D13" s="22" t="s">
        <v>23</v>
      </c>
      <c r="E13" s="22" t="s">
        <v>3</v>
      </c>
      <c r="F13" s="23" t="s">
        <v>24</v>
      </c>
      <c r="G13" s="23" t="s">
        <v>3</v>
      </c>
      <c r="H13" s="5" t="s">
        <v>25</v>
      </c>
      <c r="I13" s="5" t="s">
        <v>3</v>
      </c>
      <c r="J13" s="5" t="s">
        <v>26</v>
      </c>
      <c r="K13" s="5" t="s">
        <v>3</v>
      </c>
      <c r="L13" s="5" t="s">
        <v>13</v>
      </c>
      <c r="M13" s="5" t="s">
        <v>3</v>
      </c>
      <c r="N13" s="14"/>
      <c r="O13" s="14"/>
      <c r="P13" s="14"/>
      <c r="Q13" s="14"/>
      <c r="S13" s="48" t="s">
        <v>15</v>
      </c>
      <c r="T13" s="49">
        <f>E9</f>
        <v>4.24330900243309</v>
      </c>
      <c r="U13" s="49">
        <f t="shared" si="0"/>
        <v>-4.24330900243309</v>
      </c>
      <c r="V13" s="49">
        <f>E10</f>
        <v>3.821573398215734</v>
      </c>
      <c r="X13" s="39"/>
      <c r="Y13" s="39"/>
      <c r="Z13" s="39"/>
    </row>
    <row r="14" spans="1:26" ht="12.75">
      <c r="A14" s="14" t="s">
        <v>11</v>
      </c>
      <c r="B14" s="14">
        <v>367</v>
      </c>
      <c r="C14" s="15">
        <f>B14*100/$L$16</f>
        <v>1.1905920519059205</v>
      </c>
      <c r="D14" s="14">
        <v>280</v>
      </c>
      <c r="E14" s="15">
        <f>D14*100/$L$16</f>
        <v>0.9083536090835361</v>
      </c>
      <c r="F14" s="14">
        <v>83</v>
      </c>
      <c r="G14" s="15">
        <f>F14*100/$L$16</f>
        <v>0.26926196269261965</v>
      </c>
      <c r="H14" s="42">
        <v>15</v>
      </c>
      <c r="I14" s="16">
        <f>H14*100/$L$16</f>
        <v>0.04866180048661801</v>
      </c>
      <c r="J14" s="42">
        <v>1</v>
      </c>
      <c r="K14" s="15">
        <f>J14*100/$L$16</f>
        <v>0.0032441200324412004</v>
      </c>
      <c r="L14" s="26">
        <f>+SUM(B4,D4,F4,H4,J4,L4,N4,P4,B9,D9,F9,H9,J9,L9,N9,P9,B14,D14,F14,H14,J14)</f>
        <v>15120</v>
      </c>
      <c r="M14" s="27">
        <f>SUM(C4,E4,G4,I4,K4,M4,O4,Q4,C9,E9,G9,I9,K9,M9,O9,Q9,C14,E14,G14,I14,K14)</f>
        <v>49.05109489051095</v>
      </c>
      <c r="N14" s="14"/>
      <c r="O14" s="14"/>
      <c r="P14" s="14"/>
      <c r="Q14" s="14"/>
      <c r="S14" s="48" t="s">
        <v>16</v>
      </c>
      <c r="T14" s="49">
        <f>G9</f>
        <v>3.7307380373073804</v>
      </c>
      <c r="U14" s="49">
        <f t="shared" si="0"/>
        <v>-3.7307380373073804</v>
      </c>
      <c r="V14" s="49">
        <f>G10</f>
        <v>3.75669099756691</v>
      </c>
      <c r="X14" s="39"/>
      <c r="Y14" s="39"/>
      <c r="Z14" s="39"/>
    </row>
    <row r="15" spans="1:26" ht="12.75">
      <c r="A15" s="14" t="s">
        <v>12</v>
      </c>
      <c r="B15" s="14">
        <v>587</v>
      </c>
      <c r="C15" s="15">
        <f>B15*100/$L$16</f>
        <v>1.9042984590429846</v>
      </c>
      <c r="D15" s="14">
        <v>488</v>
      </c>
      <c r="E15" s="15">
        <f>D15*100/$L$16</f>
        <v>1.5831305758313057</v>
      </c>
      <c r="F15" s="14">
        <v>206</v>
      </c>
      <c r="G15" s="15">
        <f>F15*100/$L$16</f>
        <v>0.6682887266828873</v>
      </c>
      <c r="H15" s="42">
        <v>54</v>
      </c>
      <c r="I15" s="16">
        <f>H15*100/$L$16</f>
        <v>0.17518248175182483</v>
      </c>
      <c r="J15" s="42">
        <v>5</v>
      </c>
      <c r="K15" s="15">
        <f>J15*100/$L$16</f>
        <v>0.016220600162206</v>
      </c>
      <c r="L15" s="26">
        <f>+SUM(B5,D5,F5,H5,J5,L5,N5,P5,B10,D10,F10,H10,J10,L10,N10,P10,B15,D15,F15,H15,J15)</f>
        <v>15705</v>
      </c>
      <c r="M15" s="27">
        <f>SUM(C5,E5,G5,I5,K5,M5,O5,Q5,C10,E10,G10,I10,K10,M10,O10,Q10,C15,E15,G15,I15,K15)</f>
        <v>50.94890510948905</v>
      </c>
      <c r="N15" s="14"/>
      <c r="O15" s="14"/>
      <c r="P15" s="14"/>
      <c r="Q15" s="14"/>
      <c r="S15" s="48" t="s">
        <v>17</v>
      </c>
      <c r="T15" s="49">
        <f>I9</f>
        <v>3.399837793998378</v>
      </c>
      <c r="U15" s="49">
        <f t="shared" si="0"/>
        <v>-3.399837793998378</v>
      </c>
      <c r="V15" s="49">
        <f>I10</f>
        <v>3.331711273317113</v>
      </c>
      <c r="X15" s="39"/>
      <c r="Y15" s="39"/>
      <c r="Z15" s="39"/>
    </row>
    <row r="16" spans="1:26" ht="13.5" thickBot="1">
      <c r="A16" s="18" t="s">
        <v>13</v>
      </c>
      <c r="B16" s="19">
        <f aca="true" t="shared" si="3" ref="B16:M16">SUM(B14:B15)</f>
        <v>954</v>
      </c>
      <c r="C16" s="20">
        <f t="shared" si="3"/>
        <v>3.094890510948905</v>
      </c>
      <c r="D16" s="19">
        <f t="shared" si="3"/>
        <v>768</v>
      </c>
      <c r="E16" s="20">
        <f t="shared" si="3"/>
        <v>2.491484184914842</v>
      </c>
      <c r="F16" s="19">
        <f t="shared" si="3"/>
        <v>289</v>
      </c>
      <c r="G16" s="20">
        <f t="shared" si="3"/>
        <v>0.937550689375507</v>
      </c>
      <c r="H16" s="19">
        <f t="shared" si="3"/>
        <v>69</v>
      </c>
      <c r="I16" s="20">
        <f t="shared" si="3"/>
        <v>0.22384428223844283</v>
      </c>
      <c r="J16" s="19">
        <f t="shared" si="3"/>
        <v>6</v>
      </c>
      <c r="K16" s="20">
        <f t="shared" si="3"/>
        <v>0.0194647201946472</v>
      </c>
      <c r="L16" s="19">
        <f t="shared" si="3"/>
        <v>30825</v>
      </c>
      <c r="M16" s="19">
        <f t="shared" si="3"/>
        <v>100</v>
      </c>
      <c r="N16" s="28"/>
      <c r="O16" s="28"/>
      <c r="P16" s="28"/>
      <c r="Q16" s="28"/>
      <c r="S16" s="48" t="s">
        <v>18</v>
      </c>
      <c r="T16" s="49">
        <f>K9</f>
        <v>2.689375506893755</v>
      </c>
      <c r="U16" s="49">
        <f t="shared" si="0"/>
        <v>-2.689375506893755</v>
      </c>
      <c r="V16" s="49">
        <f>K10</f>
        <v>2.7542579075425793</v>
      </c>
      <c r="X16" s="39"/>
      <c r="Y16" s="39"/>
      <c r="Z16" s="39"/>
    </row>
    <row r="17" spans="1:26" ht="12.75">
      <c r="A17" s="44" t="s">
        <v>27</v>
      </c>
      <c r="P17" s="29"/>
      <c r="Q17" s="29"/>
      <c r="S17" s="48" t="s">
        <v>19</v>
      </c>
      <c r="T17" s="49">
        <f>M9</f>
        <v>2.021086780210868</v>
      </c>
      <c r="U17" s="49">
        <f t="shared" si="0"/>
        <v>-2.021086780210868</v>
      </c>
      <c r="V17" s="49">
        <f>M10</f>
        <v>2.3098134630981346</v>
      </c>
      <c r="X17" s="39"/>
      <c r="Y17" s="39"/>
      <c r="Z17" s="39"/>
    </row>
    <row r="18" spans="1:26" ht="12.75">
      <c r="A18" s="43" t="s">
        <v>29</v>
      </c>
      <c r="B18" s="32"/>
      <c r="C18" s="33"/>
      <c r="D18" s="29"/>
      <c r="E18" s="29"/>
      <c r="F18" s="29"/>
      <c r="G18" s="29"/>
      <c r="H18" s="29"/>
      <c r="I18" s="29"/>
      <c r="J18" s="29"/>
      <c r="K18" s="29"/>
      <c r="L18" s="29"/>
      <c r="M18" s="33"/>
      <c r="N18" s="29"/>
      <c r="O18" s="29"/>
      <c r="P18" s="29"/>
      <c r="Q18" s="29"/>
      <c r="S18" s="48" t="s">
        <v>20</v>
      </c>
      <c r="T18" s="49">
        <f>O9</f>
        <v>1.5117599351175994</v>
      </c>
      <c r="U18" s="49">
        <f t="shared" si="0"/>
        <v>-1.5117599351175994</v>
      </c>
      <c r="V18" s="49">
        <f>O10</f>
        <v>2.18978102189781</v>
      </c>
      <c r="X18" s="39"/>
      <c r="Y18" s="39"/>
      <c r="Z18" s="39"/>
    </row>
    <row r="19" spans="4:26" ht="12.75">
      <c r="D19" s="34"/>
      <c r="O19" s="34"/>
      <c r="R19" s="38"/>
      <c r="S19" s="50" t="s">
        <v>21</v>
      </c>
      <c r="T19" s="51">
        <f>Q9</f>
        <v>1.3527980535279804</v>
      </c>
      <c r="U19" s="49">
        <f t="shared" si="0"/>
        <v>-1.3527980535279804</v>
      </c>
      <c r="V19" s="51">
        <f>Q10</f>
        <v>2.0470397404703973</v>
      </c>
      <c r="W19" s="55"/>
      <c r="X19" s="41"/>
      <c r="Y19" s="39"/>
      <c r="Z19" s="39"/>
    </row>
    <row r="20" spans="1:26" s="31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30"/>
      <c r="S20" s="48" t="s">
        <v>22</v>
      </c>
      <c r="T20" s="49">
        <f>C14</f>
        <v>1.1905920519059205</v>
      </c>
      <c r="U20" s="49">
        <f t="shared" si="0"/>
        <v>-1.1905920519059205</v>
      </c>
      <c r="V20" s="49">
        <f>C15</f>
        <v>1.9042984590429846</v>
      </c>
      <c r="W20" s="55"/>
      <c r="X20" s="41"/>
      <c r="Y20" s="41"/>
      <c r="Z20" s="41"/>
    </row>
    <row r="21" spans="19:26" ht="12.75">
      <c r="S21" s="48" t="s">
        <v>23</v>
      </c>
      <c r="T21" s="49">
        <f>E14</f>
        <v>0.9083536090835361</v>
      </c>
      <c r="U21" s="49">
        <f t="shared" si="0"/>
        <v>-0.9083536090835361</v>
      </c>
      <c r="V21" s="49">
        <f>E15</f>
        <v>1.5831305758313057</v>
      </c>
      <c r="W21" s="55"/>
      <c r="X21" s="41"/>
      <c r="Y21" s="41"/>
      <c r="Z21" s="41"/>
    </row>
    <row r="22" spans="19:26" ht="12.75">
      <c r="S22" s="48" t="s">
        <v>24</v>
      </c>
      <c r="T22" s="49">
        <f>G14</f>
        <v>0.26926196269261965</v>
      </c>
      <c r="U22" s="49">
        <f t="shared" si="0"/>
        <v>-0.26926196269261965</v>
      </c>
      <c r="V22" s="49">
        <f>G15</f>
        <v>0.6682887266828873</v>
      </c>
      <c r="X22" s="39"/>
      <c r="Y22" s="39"/>
      <c r="Z22" s="39"/>
    </row>
    <row r="23" spans="19:26" ht="12.75">
      <c r="S23" s="52" t="s">
        <v>25</v>
      </c>
      <c r="T23" s="49">
        <f>I14</f>
        <v>0.04866180048661801</v>
      </c>
      <c r="U23" s="49">
        <f t="shared" si="0"/>
        <v>-0.04866180048661801</v>
      </c>
      <c r="V23" s="49">
        <f>I15</f>
        <v>0.17518248175182483</v>
      </c>
      <c r="X23" s="39"/>
      <c r="Y23" s="39"/>
      <c r="Z23" s="39"/>
    </row>
    <row r="24" spans="19:26" ht="12.75">
      <c r="S24" s="52" t="s">
        <v>26</v>
      </c>
      <c r="T24" s="49">
        <f>K14</f>
        <v>0.0032441200324412004</v>
      </c>
      <c r="U24" s="49">
        <f t="shared" si="0"/>
        <v>-0.0032441200324412004</v>
      </c>
      <c r="V24" s="49">
        <f>K15</f>
        <v>0.016220600162206</v>
      </c>
      <c r="X24" s="39"/>
      <c r="Y24" s="39"/>
      <c r="Z24" s="39"/>
    </row>
    <row r="25" spans="24:26" ht="12.75">
      <c r="X25" s="39"/>
      <c r="Y25" s="39"/>
      <c r="Z25" s="39"/>
    </row>
    <row r="29" ht="12.75"/>
    <row r="30" ht="12.75"/>
    <row r="42" spans="4:16" ht="12.75"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4:16" ht="12.75"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4:16" ht="12.75"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4:16" ht="12.75">
      <c r="D45" s="31"/>
      <c r="E45" s="31"/>
      <c r="F45" s="35"/>
      <c r="G45" s="36"/>
      <c r="H45" s="37"/>
      <c r="I45" s="37"/>
      <c r="J45" s="37"/>
      <c r="K45" s="31"/>
      <c r="L45" s="31"/>
      <c r="M45" s="31"/>
      <c r="N45" s="31"/>
      <c r="O45" s="31"/>
      <c r="P45" s="31"/>
    </row>
    <row r="46" spans="4:16" ht="12.75">
      <c r="D46" s="31"/>
      <c r="E46" s="31"/>
      <c r="F46" s="35"/>
      <c r="G46" s="36"/>
      <c r="H46" s="37"/>
      <c r="I46" s="37"/>
      <c r="J46" s="37"/>
      <c r="K46" s="31"/>
      <c r="L46" s="31"/>
      <c r="M46" s="31"/>
      <c r="N46" s="31"/>
      <c r="O46" s="31"/>
      <c r="P46" s="31"/>
    </row>
    <row r="47" spans="4:16" ht="12.75">
      <c r="D47" s="31"/>
      <c r="E47" s="31"/>
      <c r="F47" s="35"/>
      <c r="G47" s="36"/>
      <c r="H47" s="37"/>
      <c r="I47" s="37"/>
      <c r="J47" s="37"/>
      <c r="K47" s="31"/>
      <c r="L47" s="31"/>
      <c r="M47" s="31"/>
      <c r="N47" s="31"/>
      <c r="O47" s="31"/>
      <c r="P47" s="31"/>
    </row>
    <row r="48" spans="4:16" ht="12.75">
      <c r="D48" s="31"/>
      <c r="E48" s="31"/>
      <c r="F48" s="35"/>
      <c r="G48" s="36"/>
      <c r="H48" s="37"/>
      <c r="I48" s="37"/>
      <c r="J48" s="37"/>
      <c r="K48" s="31"/>
      <c r="L48" s="31"/>
      <c r="M48" s="31"/>
      <c r="N48" s="31"/>
      <c r="O48" s="31"/>
      <c r="P48" s="31"/>
    </row>
    <row r="49" spans="4:16" ht="12.75">
      <c r="D49" s="31"/>
      <c r="E49" s="31"/>
      <c r="F49" s="35"/>
      <c r="G49" s="36"/>
      <c r="H49" s="37"/>
      <c r="I49" s="37"/>
      <c r="J49" s="37"/>
      <c r="K49" s="31"/>
      <c r="L49" s="31"/>
      <c r="M49" s="31"/>
      <c r="N49" s="31"/>
      <c r="O49" s="31"/>
      <c r="P49" s="31"/>
    </row>
    <row r="50" spans="4:16" ht="12.75">
      <c r="D50" s="31"/>
      <c r="E50" s="31"/>
      <c r="F50" s="35"/>
      <c r="G50" s="36"/>
      <c r="H50" s="37"/>
      <c r="I50" s="37"/>
      <c r="J50" s="37"/>
      <c r="K50" s="31"/>
      <c r="L50" s="31"/>
      <c r="M50" s="31"/>
      <c r="N50" s="31"/>
      <c r="O50" s="31"/>
      <c r="P50" s="31"/>
    </row>
    <row r="51" spans="4:16" ht="12.75">
      <c r="D51" s="31"/>
      <c r="E51" s="31"/>
      <c r="F51" s="35"/>
      <c r="G51" s="36"/>
      <c r="H51" s="37"/>
      <c r="I51" s="37"/>
      <c r="J51" s="37"/>
      <c r="K51" s="31"/>
      <c r="L51" s="31"/>
      <c r="M51" s="31"/>
      <c r="N51" s="31"/>
      <c r="O51" s="31"/>
      <c r="P51" s="31"/>
    </row>
    <row r="52" spans="4:16" ht="12.75">
      <c r="D52" s="31"/>
      <c r="E52" s="31"/>
      <c r="F52" s="35"/>
      <c r="G52" s="36"/>
      <c r="H52" s="37"/>
      <c r="I52" s="37"/>
      <c r="J52" s="37"/>
      <c r="K52" s="31"/>
      <c r="L52" s="31"/>
      <c r="M52" s="31"/>
      <c r="N52" s="31"/>
      <c r="O52" s="31"/>
      <c r="P52" s="31"/>
    </row>
    <row r="53" spans="4:16" ht="12.75">
      <c r="D53" s="31"/>
      <c r="E53" s="31"/>
      <c r="F53" s="35"/>
      <c r="G53" s="36"/>
      <c r="H53" s="37"/>
      <c r="I53" s="37"/>
      <c r="J53" s="37"/>
      <c r="K53" s="31"/>
      <c r="L53" s="31"/>
      <c r="M53" s="31"/>
      <c r="N53" s="31"/>
      <c r="O53" s="31"/>
      <c r="P53" s="31"/>
    </row>
    <row r="54" spans="4:16" ht="12.75">
      <c r="D54" s="31"/>
      <c r="E54" s="31"/>
      <c r="F54" s="35"/>
      <c r="G54" s="36"/>
      <c r="H54" s="37"/>
      <c r="I54" s="37"/>
      <c r="J54" s="37"/>
      <c r="K54" s="31"/>
      <c r="L54" s="31"/>
      <c r="M54" s="31"/>
      <c r="N54" s="31"/>
      <c r="O54" s="31"/>
      <c r="P54" s="31"/>
    </row>
    <row r="55" spans="4:16" ht="12.75">
      <c r="D55" s="31"/>
      <c r="E55" s="31"/>
      <c r="F55" s="35"/>
      <c r="G55" s="36"/>
      <c r="H55" s="37"/>
      <c r="I55" s="37"/>
      <c r="J55" s="37"/>
      <c r="K55" s="31"/>
      <c r="L55" s="31"/>
      <c r="M55" s="31"/>
      <c r="N55" s="31"/>
      <c r="O55" s="31"/>
      <c r="P55" s="31"/>
    </row>
    <row r="56" spans="4:16" ht="12.75">
      <c r="D56" s="31"/>
      <c r="E56" s="31"/>
      <c r="F56" s="35"/>
      <c r="G56" s="36"/>
      <c r="H56" s="37"/>
      <c r="I56" s="37"/>
      <c r="J56" s="37"/>
      <c r="K56" s="31"/>
      <c r="L56" s="31"/>
      <c r="M56" s="31"/>
      <c r="N56" s="31"/>
      <c r="O56" s="31"/>
      <c r="P56" s="31"/>
    </row>
    <row r="57" spans="4:16" ht="12.75">
      <c r="D57" s="31"/>
      <c r="E57" s="31"/>
      <c r="F57" s="35"/>
      <c r="G57" s="36"/>
      <c r="H57" s="37"/>
      <c r="I57" s="37"/>
      <c r="J57" s="37"/>
      <c r="K57" s="31"/>
      <c r="L57" s="31"/>
      <c r="M57" s="31"/>
      <c r="N57" s="31"/>
      <c r="O57" s="31"/>
      <c r="P57" s="31"/>
    </row>
    <row r="58" spans="4:16" ht="12.75">
      <c r="D58" s="31"/>
      <c r="E58" s="31"/>
      <c r="F58" s="35"/>
      <c r="G58" s="36"/>
      <c r="H58" s="37"/>
      <c r="I58" s="37"/>
      <c r="J58" s="37"/>
      <c r="K58" s="31"/>
      <c r="L58" s="31"/>
      <c r="M58" s="31"/>
      <c r="N58" s="31"/>
      <c r="O58" s="31"/>
      <c r="P58" s="31"/>
    </row>
    <row r="59" spans="4:16" ht="12.75">
      <c r="D59" s="31"/>
      <c r="E59" s="31"/>
      <c r="F59" s="35"/>
      <c r="G59" s="36"/>
      <c r="H59" s="37"/>
      <c r="I59" s="37"/>
      <c r="J59" s="37"/>
      <c r="K59" s="31"/>
      <c r="L59" s="31"/>
      <c r="M59" s="31"/>
      <c r="N59" s="31"/>
      <c r="O59" s="31"/>
      <c r="P59" s="31"/>
    </row>
    <row r="60" spans="4:16" ht="12.75">
      <c r="D60" s="31"/>
      <c r="E60" s="31"/>
      <c r="F60" s="35"/>
      <c r="G60" s="36"/>
      <c r="H60" s="37"/>
      <c r="I60" s="37"/>
      <c r="J60" s="37"/>
      <c r="K60" s="31"/>
      <c r="L60" s="31"/>
      <c r="M60" s="31"/>
      <c r="N60" s="31"/>
      <c r="O60" s="31"/>
      <c r="P60" s="31"/>
    </row>
    <row r="61" spans="4:16" ht="12.75">
      <c r="D61" s="31"/>
      <c r="E61" s="31"/>
      <c r="F61" s="35"/>
      <c r="G61" s="36"/>
      <c r="H61" s="37"/>
      <c r="I61" s="37"/>
      <c r="J61" s="37"/>
      <c r="K61" s="31"/>
      <c r="L61" s="31"/>
      <c r="M61" s="31"/>
      <c r="N61" s="31"/>
      <c r="O61" s="31"/>
      <c r="P61" s="31"/>
    </row>
    <row r="62" spans="4:16" ht="12.75">
      <c r="D62" s="31"/>
      <c r="E62" s="31"/>
      <c r="F62" s="35"/>
      <c r="G62" s="36"/>
      <c r="H62" s="37"/>
      <c r="I62" s="37"/>
      <c r="J62" s="37"/>
      <c r="K62" s="31"/>
      <c r="L62" s="31"/>
      <c r="M62" s="31"/>
      <c r="N62" s="31"/>
      <c r="O62" s="31"/>
      <c r="P62" s="31"/>
    </row>
    <row r="63" spans="4:16" ht="12.75">
      <c r="D63" s="31"/>
      <c r="E63" s="31"/>
      <c r="F63" s="35"/>
      <c r="G63" s="36"/>
      <c r="H63" s="37"/>
      <c r="I63" s="37"/>
      <c r="J63" s="37"/>
      <c r="K63" s="31"/>
      <c r="L63" s="31"/>
      <c r="M63" s="31"/>
      <c r="N63" s="31"/>
      <c r="O63" s="31"/>
      <c r="P63" s="31"/>
    </row>
    <row r="64" spans="4:16" ht="12.75">
      <c r="D64" s="31"/>
      <c r="E64" s="31"/>
      <c r="F64" s="35"/>
      <c r="G64" s="36"/>
      <c r="H64" s="37"/>
      <c r="I64" s="37"/>
      <c r="J64" s="37"/>
      <c r="K64" s="31"/>
      <c r="L64" s="31"/>
      <c r="M64" s="31"/>
      <c r="N64" s="31"/>
      <c r="O64" s="31"/>
      <c r="P64" s="31"/>
    </row>
    <row r="65" spans="4:16" ht="12.75">
      <c r="D65" s="31"/>
      <c r="E65" s="31"/>
      <c r="F65" s="35"/>
      <c r="G65" s="36"/>
      <c r="H65" s="37"/>
      <c r="I65" s="37"/>
      <c r="J65" s="37"/>
      <c r="K65" s="31"/>
      <c r="L65" s="31"/>
      <c r="M65" s="31"/>
      <c r="N65" s="31"/>
      <c r="O65" s="31"/>
      <c r="P65" s="31"/>
    </row>
    <row r="66" spans="4:16" ht="12.75"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4:16" ht="12.75"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4:16" ht="12.75"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4:16" ht="12.75"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4:16" ht="12.75"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4:16" ht="12.75"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4:16" ht="12.75"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4:16" ht="12.75"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4:16" ht="12.75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4:16" ht="12.75"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4:16" ht="12.75"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4:16" ht="12.75"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4:16" ht="12.75"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4:16" ht="12.75"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4:16" ht="12.75"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4:16" ht="12.75"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4:16" ht="12.75"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4:16" ht="12.75"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4:16" ht="12.75"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4:16" ht="12.75"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4:16" ht="12.75"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4:16" ht="12.75"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4:16" ht="12.75"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4:16" ht="12.75"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4:16" ht="12.75"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4:16" ht="12.75"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4:16" ht="12.75"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4:16" ht="12.75"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4:16" ht="12.75"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4:16" ht="12.75"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4:16" ht="12.75"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4:16" ht="12.75"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4:16" ht="12.75"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4:16" ht="12.75"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4:16" ht="12.75"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4:16" ht="12.75"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4:16" ht="12.75"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4:16" ht="12.75"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4:16" ht="12.75"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4:16" ht="12.75"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4:16" ht="12.75"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4:16" ht="12.75"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4:16" ht="12.75"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4:16" ht="12.75"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4:16" ht="12.75"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4:16" ht="12.75"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4:16" ht="12.75"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4:16" ht="12.75"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4:16" ht="12.75"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4:16" ht="12.75"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4:16" ht="12.75"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ignoredErrors>
    <ignoredError sqref="S6 F3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2009-09-28T10:32:34Z</cp:lastPrinted>
  <dcterms:created xsi:type="dcterms:W3CDTF">2007-11-19T16:13:03Z</dcterms:created>
  <dcterms:modified xsi:type="dcterms:W3CDTF">2021-07-09T09:37:24Z</dcterms:modified>
  <cp:category/>
  <cp:version/>
  <cp:contentType/>
  <cp:contentStatus/>
</cp:coreProperties>
</file>