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20" activeTab="0"/>
  </bookViews>
  <sheets>
    <sheet name="07.05.02" sheetId="1" r:id="rId1"/>
  </sheets>
  <definedNames/>
  <calcPr fullCalcOnLoad="1"/>
</workbook>
</file>

<file path=xl/sharedStrings.xml><?xml version="1.0" encoding="utf-8"?>
<sst xmlns="http://schemas.openxmlformats.org/spreadsheetml/2006/main" count="112" uniqueCount="21">
  <si>
    <t>Total €</t>
  </si>
  <si>
    <t>Tipus joc</t>
  </si>
  <si>
    <t>Loto Ràpid</t>
  </si>
  <si>
    <t>Lotto 6/49</t>
  </si>
  <si>
    <t>Jòquer</t>
  </si>
  <si>
    <t>Trio</t>
  </si>
  <si>
    <t>Super 10</t>
  </si>
  <si>
    <t>Loto Express</t>
  </si>
  <si>
    <t xml:space="preserve">Pica 3 </t>
  </si>
  <si>
    <t xml:space="preserve">Pica 5 </t>
  </si>
  <si>
    <t>Supertoc</t>
  </si>
  <si>
    <t>Binjocs</t>
  </si>
  <si>
    <t>Total €/habit</t>
  </si>
  <si>
    <t>-</t>
  </si>
  <si>
    <t>Font: Generalitat de Catalunya. Entitat Autònoma de Jocs i Apostes.</t>
  </si>
  <si>
    <t>Combi 3</t>
  </si>
  <si>
    <t>07.05.02 Vendes jocs actius</t>
  </si>
  <si>
    <t>Grossa</t>
  </si>
  <si>
    <t>1. Els jocs que es van iniciar més tard de l'any 2003, es calcula l'evolució a partir del primer any d'inici de la seva venda</t>
  </si>
  <si>
    <t>Loteries de Catalunya. Vallès Occidental. 2003-2020</t>
  </si>
  <si>
    <r>
      <t>D</t>
    </r>
    <r>
      <rPr>
        <b/>
        <sz val="10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% 03-20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</si>
</sst>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_-* #,##0.00\ _p_t_a_-;\-* #,##0.00\ _p_t_a_-;_-* &quot;-&quot;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50" zoomScaleNormal="150" zoomScalePageLayoutView="0" workbookViewId="0" topLeftCell="A26">
      <selection activeCell="B6" sqref="B6"/>
    </sheetView>
  </sheetViews>
  <sheetFormatPr defaultColWidth="11.57421875" defaultRowHeight="12.75"/>
  <cols>
    <col min="1" max="8" width="12.7109375" style="0" customWidth="1"/>
    <col min="9" max="16384" width="11.421875" style="0" customWidth="1"/>
  </cols>
  <sheetData>
    <row r="1" spans="1:8" ht="15.75">
      <c r="A1" s="1" t="s">
        <v>16</v>
      </c>
      <c r="B1" s="2"/>
      <c r="C1" s="2"/>
      <c r="D1" s="2"/>
      <c r="E1" s="2"/>
      <c r="F1" s="2"/>
      <c r="G1" s="2"/>
      <c r="H1" s="2"/>
    </row>
    <row r="2" spans="1:8" ht="15.75">
      <c r="A2" s="3" t="s">
        <v>19</v>
      </c>
      <c r="B2" s="2"/>
      <c r="C2" s="2"/>
      <c r="D2" s="2"/>
      <c r="E2" s="2"/>
      <c r="F2" s="2"/>
      <c r="G2" s="2"/>
      <c r="H2" s="2"/>
    </row>
    <row r="3" spans="1:8" ht="12.75">
      <c r="A3" s="6" t="s">
        <v>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</row>
    <row r="4" spans="1:8" ht="12.75">
      <c r="A4" s="4" t="s">
        <v>2</v>
      </c>
      <c r="B4" s="9">
        <v>587844.4</v>
      </c>
      <c r="C4" s="9">
        <v>642916</v>
      </c>
      <c r="D4" s="9">
        <v>579354</v>
      </c>
      <c r="E4" s="9">
        <v>847636</v>
      </c>
      <c r="F4" s="9">
        <v>733443</v>
      </c>
      <c r="G4" s="9">
        <v>716073</v>
      </c>
      <c r="H4" s="9">
        <v>520136</v>
      </c>
    </row>
    <row r="5" spans="1:8" ht="12.75">
      <c r="A5" s="4" t="s">
        <v>3</v>
      </c>
      <c r="B5" s="9">
        <v>2855358.4</v>
      </c>
      <c r="C5" s="9">
        <v>2892470</v>
      </c>
      <c r="D5" s="9">
        <v>2879465</v>
      </c>
      <c r="E5" s="9">
        <v>2668371</v>
      </c>
      <c r="F5" s="9">
        <v>2035688</v>
      </c>
      <c r="G5" s="9">
        <v>2011671</v>
      </c>
      <c r="H5" s="9">
        <v>2171182</v>
      </c>
    </row>
    <row r="6" spans="1:8" ht="12.75">
      <c r="A6" s="4" t="s">
        <v>15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</row>
    <row r="7" spans="1:8" ht="12.75">
      <c r="A7" s="4" t="s">
        <v>4</v>
      </c>
      <c r="B7" s="9">
        <v>250587.8</v>
      </c>
      <c r="C7" s="9">
        <v>213208</v>
      </c>
      <c r="D7" s="9">
        <v>194190</v>
      </c>
      <c r="E7" s="9">
        <v>174198</v>
      </c>
      <c r="F7" s="9">
        <v>138157</v>
      </c>
      <c r="G7" s="9">
        <v>131983</v>
      </c>
      <c r="H7" s="9">
        <v>130698</v>
      </c>
    </row>
    <row r="8" spans="1:8" ht="12.75">
      <c r="A8" s="4" t="s">
        <v>5</v>
      </c>
      <c r="B8" s="9">
        <v>122369.8</v>
      </c>
      <c r="C8" s="9">
        <v>587855.2</v>
      </c>
      <c r="D8" s="9">
        <v>150186</v>
      </c>
      <c r="E8" s="9">
        <v>156546</v>
      </c>
      <c r="F8" s="9">
        <v>126353.5</v>
      </c>
      <c r="G8" s="9">
        <v>135360</v>
      </c>
      <c r="H8" s="9">
        <v>126371</v>
      </c>
    </row>
    <row r="9" spans="1:8" ht="12.75">
      <c r="A9" s="4" t="s">
        <v>6</v>
      </c>
      <c r="B9" s="9">
        <v>88539.4</v>
      </c>
      <c r="C9" s="9">
        <v>94667.4</v>
      </c>
      <c r="D9" s="9">
        <v>103317</v>
      </c>
      <c r="E9" s="9">
        <v>120796</v>
      </c>
      <c r="F9" s="9">
        <v>109606.6</v>
      </c>
      <c r="G9" s="9">
        <v>96347.8</v>
      </c>
      <c r="H9" s="9">
        <v>92801.4</v>
      </c>
    </row>
    <row r="10" spans="1:8" ht="12.75">
      <c r="A10" s="4" t="s">
        <v>7</v>
      </c>
      <c r="B10" s="9">
        <v>665493</v>
      </c>
      <c r="C10" s="9">
        <v>204230.6</v>
      </c>
      <c r="D10" s="9">
        <v>560439.4</v>
      </c>
      <c r="E10" s="9">
        <v>521992</v>
      </c>
      <c r="F10" s="9">
        <v>780153</v>
      </c>
      <c r="G10" s="9">
        <v>1595028.8</v>
      </c>
      <c r="H10" s="9">
        <v>1781194.2</v>
      </c>
    </row>
    <row r="11" spans="1:8" ht="12.75">
      <c r="A11" s="4" t="s">
        <v>8</v>
      </c>
      <c r="B11" s="9">
        <v>11841.6</v>
      </c>
      <c r="C11" s="9">
        <v>13193.4</v>
      </c>
      <c r="D11" s="9">
        <v>6613.8</v>
      </c>
      <c r="E11" s="9" t="s">
        <v>13</v>
      </c>
      <c r="F11" s="9" t="s">
        <v>13</v>
      </c>
      <c r="G11" s="9" t="s">
        <v>13</v>
      </c>
      <c r="H11" s="9" t="s">
        <v>13</v>
      </c>
    </row>
    <row r="12" spans="1:8" ht="12.75">
      <c r="A12" s="4" t="s">
        <v>9</v>
      </c>
      <c r="B12" s="9">
        <v>37910.4</v>
      </c>
      <c r="C12" s="9">
        <v>32737.8</v>
      </c>
      <c r="D12" s="9">
        <v>17157</v>
      </c>
      <c r="E12" s="9" t="s">
        <v>13</v>
      </c>
      <c r="F12" s="9" t="s">
        <v>13</v>
      </c>
      <c r="G12" s="9" t="s">
        <v>13</v>
      </c>
      <c r="H12" s="9" t="s">
        <v>13</v>
      </c>
    </row>
    <row r="13" spans="1:8" ht="12.75">
      <c r="A13" s="4" t="s">
        <v>17</v>
      </c>
      <c r="B13" s="9" t="s">
        <v>13</v>
      </c>
      <c r="C13" s="9" t="s">
        <v>13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</row>
    <row r="14" spans="1:8" ht="12.75">
      <c r="A14" s="4" t="s">
        <v>10</v>
      </c>
      <c r="B14" s="9">
        <v>1021072.5</v>
      </c>
      <c r="C14" s="9">
        <v>1004095</v>
      </c>
      <c r="D14" s="9">
        <v>964765</v>
      </c>
      <c r="E14" s="9">
        <v>1221702.5</v>
      </c>
      <c r="F14" s="9">
        <v>1231002</v>
      </c>
      <c r="G14" s="9">
        <v>1101176</v>
      </c>
      <c r="H14" s="9">
        <v>1073056</v>
      </c>
    </row>
    <row r="15" spans="1:8" ht="12.75">
      <c r="A15" s="4" t="s">
        <v>11</v>
      </c>
      <c r="B15" s="9" t="s">
        <v>13</v>
      </c>
      <c r="C15" s="9" t="s">
        <v>13</v>
      </c>
      <c r="D15" s="9" t="s">
        <v>13</v>
      </c>
      <c r="E15" s="9">
        <v>176113.6</v>
      </c>
      <c r="F15" s="9">
        <v>2400694</v>
      </c>
      <c r="G15" s="9">
        <v>12619067</v>
      </c>
      <c r="H15" s="9">
        <v>23597383</v>
      </c>
    </row>
    <row r="16" spans="1:8" ht="12.75">
      <c r="A16" s="10" t="s">
        <v>12</v>
      </c>
      <c r="B16" s="11">
        <v>7.29001977255105</v>
      </c>
      <c r="C16" s="11">
        <v>7.1927419436460065</v>
      </c>
      <c r="D16" s="11">
        <v>6.688695336599529</v>
      </c>
      <c r="E16" s="11">
        <v>7.041642217164208</v>
      </c>
      <c r="F16" s="11">
        <v>8.930987112591643</v>
      </c>
      <c r="G16" s="11">
        <v>21.3443509680891</v>
      </c>
      <c r="H16" s="11">
        <v>33.55678290758944</v>
      </c>
    </row>
    <row r="17" spans="1:8" ht="13.5" thickBot="1">
      <c r="A17" s="12" t="s">
        <v>0</v>
      </c>
      <c r="B17" s="13">
        <f>SUM(B4:B14)</f>
        <v>5641017.299999999</v>
      </c>
      <c r="C17" s="13">
        <f>SUM(C4:C14)</f>
        <v>5685373.4</v>
      </c>
      <c r="D17" s="13">
        <f>SUM(D4:D14)</f>
        <v>5455487.2</v>
      </c>
      <c r="E17" s="13">
        <f>SUM(E4:E15)</f>
        <v>5887355.1</v>
      </c>
      <c r="F17" s="13">
        <f>SUM(F4:F15)</f>
        <v>7555097.1</v>
      </c>
      <c r="G17" s="13">
        <f>SUM(G4:G15)</f>
        <v>18406706.6</v>
      </c>
      <c r="H17" s="13">
        <f>SUM(H4:H15)</f>
        <v>29492821.6</v>
      </c>
    </row>
    <row r="18" spans="1:9" ht="12.75">
      <c r="A18" s="4"/>
      <c r="B18" s="2"/>
      <c r="C18" s="2"/>
      <c r="D18" s="2"/>
      <c r="E18" s="2"/>
      <c r="F18" s="2"/>
      <c r="G18" s="2"/>
      <c r="H18" s="2"/>
      <c r="I18" s="27"/>
    </row>
    <row r="19" spans="1:9" ht="12.75">
      <c r="A19" s="6" t="s">
        <v>1</v>
      </c>
      <c r="B19" s="7">
        <v>2010</v>
      </c>
      <c r="C19" s="7">
        <v>2011</v>
      </c>
      <c r="D19" s="7">
        <v>2012</v>
      </c>
      <c r="E19" s="7">
        <v>2013</v>
      </c>
      <c r="F19" s="7">
        <v>2014</v>
      </c>
      <c r="G19" s="7">
        <v>2015</v>
      </c>
      <c r="H19" s="7">
        <v>2016</v>
      </c>
      <c r="I19" s="22"/>
    </row>
    <row r="20" spans="1:9" ht="12.75">
      <c r="A20" s="4" t="s">
        <v>2</v>
      </c>
      <c r="B20" s="9">
        <v>377486</v>
      </c>
      <c r="C20" s="9">
        <v>355648</v>
      </c>
      <c r="D20" s="9">
        <v>337212</v>
      </c>
      <c r="E20" s="9">
        <v>314296</v>
      </c>
      <c r="F20" s="9">
        <v>321945</v>
      </c>
      <c r="G20" s="18">
        <v>260381</v>
      </c>
      <c r="H20" s="18">
        <v>246011</v>
      </c>
      <c r="I20" s="25"/>
    </row>
    <row r="21" spans="1:9" ht="12.75">
      <c r="A21" s="4" t="s">
        <v>3</v>
      </c>
      <c r="B21" s="9">
        <v>1623191</v>
      </c>
      <c r="C21" s="9">
        <v>1527938</v>
      </c>
      <c r="D21" s="9">
        <v>1325266</v>
      </c>
      <c r="E21" s="9">
        <v>1064259</v>
      </c>
      <c r="F21" s="9">
        <v>962091</v>
      </c>
      <c r="G21" s="18">
        <v>932324</v>
      </c>
      <c r="H21" s="18">
        <v>904878</v>
      </c>
      <c r="I21" s="25"/>
    </row>
    <row r="22" spans="1:9" ht="12.75">
      <c r="A22" s="4" t="s">
        <v>15</v>
      </c>
      <c r="B22" s="9">
        <v>13375</v>
      </c>
      <c r="C22" s="9">
        <v>16711</v>
      </c>
      <c r="D22" s="9">
        <v>12766</v>
      </c>
      <c r="E22" s="9">
        <v>10017</v>
      </c>
      <c r="F22" s="9">
        <v>9608</v>
      </c>
      <c r="G22" s="18">
        <v>9738</v>
      </c>
      <c r="H22" s="19" t="s">
        <v>13</v>
      </c>
      <c r="I22" s="23"/>
    </row>
    <row r="23" spans="1:9" ht="12.75">
      <c r="A23" s="4" t="s">
        <v>4</v>
      </c>
      <c r="B23" s="9">
        <v>100042</v>
      </c>
      <c r="C23" s="9">
        <v>91264</v>
      </c>
      <c r="D23" s="9">
        <v>78458</v>
      </c>
      <c r="E23" s="9">
        <v>67107</v>
      </c>
      <c r="F23" s="9">
        <v>63348</v>
      </c>
      <c r="G23" s="18">
        <v>57918</v>
      </c>
      <c r="H23" s="18">
        <v>54023</v>
      </c>
      <c r="I23" s="25"/>
    </row>
    <row r="24" spans="1:9" ht="12.75">
      <c r="A24" s="4" t="s">
        <v>5</v>
      </c>
      <c r="B24" s="9">
        <v>115917.5</v>
      </c>
      <c r="C24" s="9">
        <v>126075.5</v>
      </c>
      <c r="D24" s="9">
        <v>98800</v>
      </c>
      <c r="E24" s="9">
        <v>88739.5</v>
      </c>
      <c r="F24" s="9">
        <v>87672</v>
      </c>
      <c r="G24" s="18">
        <v>72392.5</v>
      </c>
      <c r="H24" s="18">
        <v>71489.5</v>
      </c>
      <c r="I24" s="25"/>
    </row>
    <row r="25" spans="1:9" ht="12.75">
      <c r="A25" s="4" t="s">
        <v>6</v>
      </c>
      <c r="B25" s="9">
        <v>79617</v>
      </c>
      <c r="C25" s="9">
        <v>63935.4</v>
      </c>
      <c r="D25" s="9">
        <v>63562.8</v>
      </c>
      <c r="E25" s="9">
        <v>59407.4</v>
      </c>
      <c r="F25" s="9">
        <v>61381.8</v>
      </c>
      <c r="G25" s="18">
        <v>56227.8</v>
      </c>
      <c r="H25" s="18">
        <v>63910.4</v>
      </c>
      <c r="I25" s="25"/>
    </row>
    <row r="26" spans="1:9" ht="12.75">
      <c r="A26" s="4" t="s">
        <v>7</v>
      </c>
      <c r="B26" s="9">
        <v>1116501</v>
      </c>
      <c r="C26" s="9">
        <v>841907.8</v>
      </c>
      <c r="D26" s="9">
        <v>593080.4000000005</v>
      </c>
      <c r="E26" s="9">
        <v>492995.8</v>
      </c>
      <c r="F26" s="9">
        <v>466984.2</v>
      </c>
      <c r="G26" s="18">
        <v>399111.2</v>
      </c>
      <c r="H26" s="18">
        <v>343106.8</v>
      </c>
      <c r="I26" s="25"/>
    </row>
    <row r="27" spans="1:9" ht="12.75">
      <c r="A27" s="4" t="s">
        <v>8</v>
      </c>
      <c r="B27" s="9" t="s">
        <v>13</v>
      </c>
      <c r="C27" s="9" t="s">
        <v>13</v>
      </c>
      <c r="D27" s="9" t="s">
        <v>13</v>
      </c>
      <c r="E27" s="9" t="s">
        <v>13</v>
      </c>
      <c r="F27" s="9" t="s">
        <v>13</v>
      </c>
      <c r="G27" s="9" t="s">
        <v>13</v>
      </c>
      <c r="H27" s="9" t="s">
        <v>13</v>
      </c>
      <c r="I27" s="23"/>
    </row>
    <row r="28" spans="1:9" ht="12.75">
      <c r="A28" s="4" t="s">
        <v>9</v>
      </c>
      <c r="B28" s="9" t="s">
        <v>13</v>
      </c>
      <c r="C28" s="9" t="s">
        <v>13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  <c r="I28" s="23"/>
    </row>
    <row r="29" spans="1:9" ht="12.75">
      <c r="A29" s="4" t="s">
        <v>17</v>
      </c>
      <c r="B29" s="9" t="s">
        <v>13</v>
      </c>
      <c r="C29" s="9" t="s">
        <v>13</v>
      </c>
      <c r="D29" s="9" t="s">
        <v>13</v>
      </c>
      <c r="E29" s="9">
        <v>1662765</v>
      </c>
      <c r="F29" s="9">
        <v>1424550</v>
      </c>
      <c r="G29" s="9">
        <v>1497730</v>
      </c>
      <c r="H29" s="9">
        <v>1800805</v>
      </c>
      <c r="I29" s="23"/>
    </row>
    <row r="30" spans="1:9" ht="12.75">
      <c r="A30" s="4" t="s">
        <v>10</v>
      </c>
      <c r="B30" s="9">
        <v>1046739</v>
      </c>
      <c r="C30" s="9">
        <v>961288</v>
      </c>
      <c r="D30" s="9">
        <v>865523</v>
      </c>
      <c r="E30" s="9">
        <v>758894.5</v>
      </c>
      <c r="F30" s="9">
        <v>649257</v>
      </c>
      <c r="G30" s="18">
        <v>655041</v>
      </c>
      <c r="H30" s="18">
        <v>626199</v>
      </c>
      <c r="I30" s="25"/>
    </row>
    <row r="31" spans="1:9" ht="12.75">
      <c r="A31" s="4" t="s">
        <v>11</v>
      </c>
      <c r="B31" s="9">
        <v>21234097.6</v>
      </c>
      <c r="C31" s="9">
        <v>25718676.400000002</v>
      </c>
      <c r="D31" s="9">
        <v>23142086.2</v>
      </c>
      <c r="E31" s="9">
        <v>13039076.399999999</v>
      </c>
      <c r="F31" s="9">
        <v>12987838.1</v>
      </c>
      <c r="G31" s="18">
        <v>14645439.8</v>
      </c>
      <c r="H31" s="18">
        <v>15002541.000000002</v>
      </c>
      <c r="I31" s="25"/>
    </row>
    <row r="32" spans="1:9" ht="12.75">
      <c r="A32" s="10" t="s">
        <v>12</v>
      </c>
      <c r="B32" s="14">
        <f>B33/886530</f>
        <v>28.997288416635648</v>
      </c>
      <c r="C32" s="15">
        <f>C33/892260</f>
        <v>33.29012182547688</v>
      </c>
      <c r="D32" s="15">
        <f>D33/898173</f>
        <v>29.522992118444886</v>
      </c>
      <c r="E32" s="15">
        <f>E33/898921</f>
        <v>19.531813807887453</v>
      </c>
      <c r="F32" s="15">
        <f>F33/899532</f>
        <v>18.93726415513845</v>
      </c>
      <c r="G32" s="15">
        <f>G33/900661</f>
        <v>20.636291901170363</v>
      </c>
      <c r="H32" s="15">
        <f>H33/904240</f>
        <v>21.1370473546846</v>
      </c>
      <c r="I32" s="26"/>
    </row>
    <row r="33" spans="1:9" ht="13.5" thickBot="1">
      <c r="A33" s="12" t="s">
        <v>0</v>
      </c>
      <c r="B33" s="13">
        <f aca="true" t="shared" si="0" ref="B33:G33">SUM(B20:B31)</f>
        <v>25706966.1</v>
      </c>
      <c r="C33" s="13">
        <f t="shared" si="0"/>
        <v>29703444.1</v>
      </c>
      <c r="D33" s="13">
        <f t="shared" si="0"/>
        <v>26516754.4</v>
      </c>
      <c r="E33" s="13">
        <f t="shared" si="0"/>
        <v>17557557.599999998</v>
      </c>
      <c r="F33" s="13">
        <f t="shared" si="0"/>
        <v>17034675.1</v>
      </c>
      <c r="G33" s="13">
        <f t="shared" si="0"/>
        <v>18586303.3</v>
      </c>
      <c r="H33" s="13">
        <f>SUM(H20:H31)</f>
        <v>19112963.700000003</v>
      </c>
      <c r="I33" s="26"/>
    </row>
    <row r="34" spans="1:9" ht="12.75">
      <c r="A34" s="4"/>
      <c r="B34" s="2"/>
      <c r="C34" s="2"/>
      <c r="D34" s="2"/>
      <c r="E34" s="2"/>
      <c r="F34" s="2"/>
      <c r="G34" s="2"/>
      <c r="H34" s="2"/>
      <c r="I34" s="27"/>
    </row>
    <row r="35" spans="1:9" ht="12.75">
      <c r="A35" s="6" t="s">
        <v>1</v>
      </c>
      <c r="B35" s="7">
        <v>2017</v>
      </c>
      <c r="C35" s="7">
        <v>2018</v>
      </c>
      <c r="D35" s="7">
        <v>2019</v>
      </c>
      <c r="E35" s="7">
        <v>2020</v>
      </c>
      <c r="F35" s="8" t="s">
        <v>20</v>
      </c>
      <c r="G35" s="21"/>
      <c r="H35" s="21"/>
      <c r="I35" s="22"/>
    </row>
    <row r="36" spans="1:9" ht="12.75">
      <c r="A36" s="4" t="s">
        <v>2</v>
      </c>
      <c r="B36" s="9">
        <v>212053</v>
      </c>
      <c r="C36" s="9">
        <v>270380</v>
      </c>
      <c r="D36" s="9">
        <v>452613</v>
      </c>
      <c r="E36" s="9">
        <v>381036</v>
      </c>
      <c r="F36" s="5">
        <f>(E36-B4)*100/B4</f>
        <v>-35.18080634943533</v>
      </c>
      <c r="G36" s="24"/>
      <c r="H36" s="24"/>
      <c r="I36" s="25"/>
    </row>
    <row r="37" spans="1:9" ht="12.75">
      <c r="A37" s="4" t="s">
        <v>3</v>
      </c>
      <c r="B37" s="9">
        <v>867475</v>
      </c>
      <c r="C37" s="9">
        <v>1029191</v>
      </c>
      <c r="D37" s="9">
        <v>1051660</v>
      </c>
      <c r="E37" s="9">
        <v>782861</v>
      </c>
      <c r="F37" s="5">
        <f>(E37-B5)*100/B5</f>
        <v>-72.5827412768919</v>
      </c>
      <c r="G37" s="24"/>
      <c r="H37" s="24"/>
      <c r="I37" s="25"/>
    </row>
    <row r="38" spans="1:9" ht="12.75">
      <c r="A38" s="4" t="s">
        <v>15</v>
      </c>
      <c r="B38" s="9" t="s">
        <v>13</v>
      </c>
      <c r="C38" s="9" t="s">
        <v>13</v>
      </c>
      <c r="D38" s="9" t="s">
        <v>13</v>
      </c>
      <c r="E38" s="9" t="s">
        <v>13</v>
      </c>
      <c r="F38" s="9" t="s">
        <v>13</v>
      </c>
      <c r="G38" s="24"/>
      <c r="H38" s="23"/>
      <c r="I38" s="23"/>
    </row>
    <row r="39" spans="1:9" ht="12.75">
      <c r="A39" s="4" t="s">
        <v>4</v>
      </c>
      <c r="B39" s="9">
        <v>51297</v>
      </c>
      <c r="C39" s="9">
        <v>60859</v>
      </c>
      <c r="D39" s="9">
        <v>63843</v>
      </c>
      <c r="E39" s="9">
        <f>830736-E37</f>
        <v>47875</v>
      </c>
      <c r="F39" s="5">
        <f>(E39-B7)*100/B7</f>
        <v>-80.89491986441479</v>
      </c>
      <c r="G39" s="24"/>
      <c r="H39" s="24"/>
      <c r="I39" s="25"/>
    </row>
    <row r="40" spans="1:9" ht="12.75">
      <c r="A40" s="4" t="s">
        <v>5</v>
      </c>
      <c r="B40" s="9">
        <v>65231</v>
      </c>
      <c r="C40" s="9">
        <v>66218</v>
      </c>
      <c r="D40" s="9">
        <v>63184.5</v>
      </c>
      <c r="E40" s="9">
        <v>49524</v>
      </c>
      <c r="F40" s="5">
        <f>(E40-B8)*100/B8</f>
        <v>-59.5292302512548</v>
      </c>
      <c r="G40" s="24"/>
      <c r="H40" s="24"/>
      <c r="I40" s="25"/>
    </row>
    <row r="41" spans="1:9" ht="12.75">
      <c r="A41" s="4" t="s">
        <v>6</v>
      </c>
      <c r="B41" s="9">
        <v>60685.79999999998</v>
      </c>
      <c r="C41" s="9">
        <v>55555</v>
      </c>
      <c r="D41" s="9">
        <v>2033.6000000000004</v>
      </c>
      <c r="E41" s="9" t="s">
        <v>13</v>
      </c>
      <c r="F41" s="9" t="s">
        <v>13</v>
      </c>
      <c r="G41" s="24"/>
      <c r="H41" s="24"/>
      <c r="I41" s="25"/>
    </row>
    <row r="42" spans="1:9" ht="12.75">
      <c r="A42" s="4" t="s">
        <v>7</v>
      </c>
      <c r="B42" s="9">
        <v>315388.20000000007</v>
      </c>
      <c r="C42" s="9">
        <v>284686</v>
      </c>
      <c r="D42" s="9">
        <v>188434</v>
      </c>
      <c r="E42" s="9">
        <v>88512</v>
      </c>
      <c r="F42" s="5">
        <f>(E42-B10)*100/B10</f>
        <v>-86.69978497144223</v>
      </c>
      <c r="G42" s="24"/>
      <c r="H42" s="24"/>
      <c r="I42" s="25"/>
    </row>
    <row r="43" spans="1:9" ht="12.75">
      <c r="A43" s="4" t="s">
        <v>8</v>
      </c>
      <c r="B43" s="9" t="s">
        <v>13</v>
      </c>
      <c r="C43" s="9" t="s">
        <v>13</v>
      </c>
      <c r="D43" s="9" t="s">
        <v>13</v>
      </c>
      <c r="E43" s="9" t="s">
        <v>13</v>
      </c>
      <c r="F43" s="9" t="s">
        <v>13</v>
      </c>
      <c r="G43" s="23"/>
      <c r="H43" s="23"/>
      <c r="I43" s="23"/>
    </row>
    <row r="44" spans="1:9" ht="12.75">
      <c r="A44" s="4" t="s">
        <v>9</v>
      </c>
      <c r="B44" s="9" t="s">
        <v>13</v>
      </c>
      <c r="C44" s="9" t="s">
        <v>13</v>
      </c>
      <c r="D44" s="9" t="s">
        <v>13</v>
      </c>
      <c r="E44" s="9" t="s">
        <v>13</v>
      </c>
      <c r="F44" s="9" t="s">
        <v>13</v>
      </c>
      <c r="G44" s="23"/>
      <c r="H44" s="23"/>
      <c r="I44" s="23"/>
    </row>
    <row r="45" spans="1:9" ht="12.75">
      <c r="A45" s="4" t="s">
        <v>17</v>
      </c>
      <c r="B45" s="9">
        <v>2830695</v>
      </c>
      <c r="C45" s="9">
        <v>2949690</v>
      </c>
      <c r="D45" s="9">
        <v>3246745</v>
      </c>
      <c r="E45" s="9">
        <v>2695576</v>
      </c>
      <c r="F45" s="5">
        <f>(E45-E29)*100/E29</f>
        <v>62.11406903561237</v>
      </c>
      <c r="G45" s="23"/>
      <c r="H45" s="23"/>
      <c r="I45" s="23"/>
    </row>
    <row r="46" spans="1:9" ht="12.75">
      <c r="A46" s="4" t="s">
        <v>10</v>
      </c>
      <c r="B46" s="9">
        <v>600969</v>
      </c>
      <c r="C46" s="9">
        <v>556575</v>
      </c>
      <c r="D46" s="9">
        <v>448485</v>
      </c>
      <c r="E46" s="9">
        <v>148929</v>
      </c>
      <c r="F46" s="5">
        <f>(E46-B14)*100/B14</f>
        <v>-85.41445391977553</v>
      </c>
      <c r="G46" s="24"/>
      <c r="H46" s="24"/>
      <c r="I46" s="25"/>
    </row>
    <row r="47" spans="1:9" ht="12.75">
      <c r="A47" s="4" t="s">
        <v>11</v>
      </c>
      <c r="B47" s="9">
        <v>17330258.8</v>
      </c>
      <c r="C47" s="9">
        <v>12287283.05</v>
      </c>
      <c r="D47" s="9">
        <v>135025.1</v>
      </c>
      <c r="E47" s="9" t="s">
        <v>13</v>
      </c>
      <c r="F47" s="9" t="s">
        <v>13</v>
      </c>
      <c r="G47" s="24"/>
      <c r="H47" s="24"/>
      <c r="I47" s="25"/>
    </row>
    <row r="48" spans="1:9" ht="12.75">
      <c r="A48" s="10" t="s">
        <v>12</v>
      </c>
      <c r="B48" s="14">
        <f>B49/908026</f>
        <v>24.59627015085471</v>
      </c>
      <c r="C48" s="14">
        <f>C49/915486</f>
        <v>19.1815462497515</v>
      </c>
      <c r="D48" s="14">
        <f>D49/923976</f>
        <v>6.1170671099682234</v>
      </c>
      <c r="E48" s="14">
        <f>E49/936172</f>
        <v>4.480280333101183</v>
      </c>
      <c r="F48" s="28">
        <f>(E48-C16)*100/C16</f>
        <v>-37.71109309629806</v>
      </c>
      <c r="G48" s="26"/>
      <c r="H48" s="26"/>
      <c r="I48" s="26"/>
    </row>
    <row r="49" spans="1:9" ht="13.5" thickBot="1">
      <c r="A49" s="10" t="s">
        <v>0</v>
      </c>
      <c r="B49" s="11">
        <f>SUM(B36:B47)</f>
        <v>22334052.8</v>
      </c>
      <c r="C49" s="11">
        <f>SUM(C36:C47)</f>
        <v>17560437.05</v>
      </c>
      <c r="D49" s="13">
        <f>SUM(D36:D47)</f>
        <v>5652023.199999999</v>
      </c>
      <c r="E49" s="13">
        <f>SUM(E36:E47)</f>
        <v>4194313</v>
      </c>
      <c r="F49" s="29">
        <f>(E49-C17)*100/C17</f>
        <v>-26.226252791065583</v>
      </c>
      <c r="G49" s="14"/>
      <c r="H49" s="14"/>
      <c r="I49" s="26"/>
    </row>
    <row r="50" spans="1:7" ht="12.75">
      <c r="A50" s="16" t="s">
        <v>14</v>
      </c>
      <c r="B50" s="17"/>
      <c r="C50" s="17"/>
      <c r="D50" s="20"/>
      <c r="E50" s="20"/>
      <c r="F50" s="20"/>
      <c r="G50" s="20"/>
    </row>
    <row r="51" ht="12.75">
      <c r="A51" s="4" t="s">
        <v>18</v>
      </c>
    </row>
    <row r="52" ht="12.75">
      <c r="A52" s="4"/>
    </row>
    <row r="54" ht="12.75">
      <c r="A54" s="4"/>
    </row>
    <row r="55" ht="12.75">
      <c r="A55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2011-11-04T11:56:47Z</cp:lastPrinted>
  <dcterms:created xsi:type="dcterms:W3CDTF">2007-11-21T10:33:30Z</dcterms:created>
  <dcterms:modified xsi:type="dcterms:W3CDTF">2021-10-18T08:03:59Z</dcterms:modified>
  <cp:category/>
  <cp:version/>
  <cp:contentType/>
  <cp:contentStatus/>
</cp:coreProperties>
</file>