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60" activeTab="0"/>
  </bookViews>
  <sheets>
    <sheet name="02.03.02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<sst xmlns="http://schemas.openxmlformats.org/spreadsheetml/2006/main" count="84" uniqueCount="30">
  <si>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02.03.02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</si>
  <si>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</si>
  <si>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</si>
  <si>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</si>
  <si>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</si>
  <si>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</si>
  <si>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</si>
  <si>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</si>
  <si>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</si>
  <si>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</si>
  <si>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</si>
  <si>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</si>
  <si>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</si>
  <si>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</si>
  <si>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</si>
  <si>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</si>
  <si>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</si>
  <si>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</si>
  <si>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</si>
  <si>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</si>
  <si>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</si>
  <si>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</si>
  <si>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</si>
  <si>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</si>
  <si>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</si>
  <si>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</si>
  <si>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</si>
  <si>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Informació de Base.</t>
  </si>
  <si>
    <r>
      <t>Districte 1. Grups quinquennals. 2021</t>
    </r>
    <r>
      <rPr>
        <vertAlign val="superscript"/>
        <sz val="12"/>
        <rFont val="Arial"/>
        <family val="2"/>
      </rPr>
      <t>1</t>
    </r>
  </si>
  <si>
    <t>1. Dades a 1 de gener de 2022.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</si>
</sst>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##0"/>
    <numFmt numFmtId="220" formatCode="[$-C0A]dddd\,\ d\ &quot;de&quot;\ mmmm\ &quot;de&quot;\ yyyy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sz val="11.5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49" fontId="7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33" borderId="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92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54" applyFont="1" applyFill="1" applyBorder="1" applyAlignment="1">
      <alignment horizontal="center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/>
    </xf>
    <xf numFmtId="3" fontId="8" fillId="0" borderId="11" xfId="0" applyNumberFormat="1" applyFont="1" applyBorder="1" applyAlignment="1">
      <alignment/>
    </xf>
    <xf numFmtId="3" fontId="10" fillId="0" borderId="12" xfId="55" applyNumberFormat="1" applyFont="1" applyFill="1" applyBorder="1" applyAlignment="1">
      <alignment horizontal="right" wrapText="1"/>
      <protection/>
    </xf>
    <xf numFmtId="3" fontId="10" fillId="0" borderId="13" xfId="55" applyNumberFormat="1" applyFont="1" applyFill="1" applyBorder="1" applyAlignment="1">
      <alignment horizontal="right" wrapText="1"/>
      <protection/>
    </xf>
    <xf numFmtId="9" fontId="4" fillId="0" borderId="0" xfId="57" applyFont="1" applyAlignment="1">
      <alignment horizontal="left"/>
    </xf>
    <xf numFmtId="4" fontId="10" fillId="0" borderId="13" xfId="55" applyNumberFormat="1" applyFont="1" applyFill="1" applyBorder="1" applyAlignment="1">
      <alignment horizontal="right" wrapText="1"/>
      <protection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8" fillId="0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56" fillId="0" borderId="0" xfId="0" applyFont="1" applyAlignment="1">
      <alignment/>
    </xf>
    <xf numFmtId="49" fontId="57" fillId="0" borderId="0" xfId="0" applyNumberFormat="1" applyFont="1" applyBorder="1" applyAlignment="1">
      <alignment/>
    </xf>
    <xf numFmtId="2" fontId="57" fillId="0" borderId="0" xfId="0" applyNumberFormat="1" applyFont="1" applyBorder="1" applyAlignment="1">
      <alignment/>
    </xf>
    <xf numFmtId="49" fontId="57" fillId="0" borderId="0" xfId="0" applyNumberFormat="1" applyFont="1" applyAlignment="1">
      <alignment/>
    </xf>
    <xf numFmtId="2" fontId="57" fillId="0" borderId="0" xfId="0" applyNumberFormat="1" applyFont="1" applyAlignment="1">
      <alignment/>
    </xf>
    <xf numFmtId="49" fontId="57" fillId="0" borderId="0" xfId="0" applyNumberFormat="1" applyFont="1" applyBorder="1" applyAlignment="1">
      <alignment horizontal="left"/>
    </xf>
    <xf numFmtId="2" fontId="58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2" fontId="56" fillId="0" borderId="0" xfId="0" applyNumberFormat="1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 1. 2021</a:t>
            </a:r>
          </a:p>
        </c:rich>
      </c:tx>
      <c:layout>
        <c:manualLayout>
          <c:xMode val="factor"/>
          <c:yMode val="factor"/>
          <c:x val="0.010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4"/>
          <c:w val="0.91825"/>
          <c:h val="0.82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'02.03.02'!$T$3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'02.03.02'!$S$4:$S$24</c:f>
              <c:strCache/>
            </c:strRef>
          </c:cat>
          <c:val>
            <c:numRef>
              <c:f>'02.03.02'!$U$4:$U$24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'02.03.02'!$S$4:$S$24</c:f>
              <c:strCache/>
            </c:strRef>
          </c:cat>
          <c:val>
            <c:numRef>
              <c:f>'02.03.02'!$V$4:$V$24</c:f>
              <c:numCache/>
            </c:numRef>
          </c:val>
        </c:ser>
        <c:overlap val="100"/>
        <c:gapWidth val="30"/>
        <c:axId val="54965523"/>
        <c:axId val="24927660"/>
      </c:barChart>
      <c:catAx>
        <c:axId val="549655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3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7660"/>
        <c:crosses val="autoZero"/>
        <c:auto val="1"/>
        <c:lblOffset val="100"/>
        <c:tickLblSkip val="2"/>
        <c:noMultiLvlLbl val="0"/>
      </c:catAx>
      <c:valAx>
        <c:axId val="24927660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33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5523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0</xdr:rowOff>
    </xdr:from>
    <xdr:to>
      <xdr:col>16</xdr:col>
      <xdr:colOff>9525</xdr:colOff>
      <xdr:row>41</xdr:row>
      <xdr:rowOff>28575</xdr:rowOff>
    </xdr:to>
    <xdr:graphicFrame>
      <xdr:nvGraphicFramePr>
        <xdr:cNvPr id="1" name="Gráfico 5"/>
        <xdr:cNvGraphicFramePr/>
      </xdr:nvGraphicFramePr>
      <xdr:xfrm>
        <a:off x="542925" y="32099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190500</xdr:colOff>
      <xdr:row>28</xdr:row>
      <xdr:rowOff>38100</xdr:rowOff>
    </xdr:from>
    <xdr:ext cx="447675" cy="161925"/>
    <xdr:sp>
      <xdr:nvSpPr>
        <xdr:cNvPr id="2" name="Text Box 2"/>
        <xdr:cNvSpPr txBox="1">
          <a:spLocks noChangeArrowheads="1"/>
        </xdr:cNvSpPr>
      </xdr:nvSpPr>
      <xdr:spPr>
        <a:xfrm>
          <a:off x="5124450" y="4714875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285750</xdr:colOff>
      <xdr:row>28</xdr:row>
      <xdr:rowOff>28575</xdr:rowOff>
    </xdr:from>
    <xdr:ext cx="447675" cy="180975"/>
    <xdr:sp>
      <xdr:nvSpPr>
        <xdr:cNvPr id="3" name="Text Box 3"/>
        <xdr:cNvSpPr txBox="1">
          <a:spLocks noChangeArrowheads="1"/>
        </xdr:cNvSpPr>
      </xdr:nvSpPr>
      <xdr:spPr>
        <a:xfrm>
          <a:off x="1524000" y="4705350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5.140625" style="0" customWidth="1"/>
    <col min="4" max="4" width="5.421875" style="0" customWidth="1"/>
    <col min="5" max="5" width="5.140625" style="0" customWidth="1"/>
    <col min="6" max="6" width="5.28125" style="0" customWidth="1"/>
    <col min="7" max="7" width="5.8515625" style="0" bestFit="1" customWidth="1"/>
    <col min="8" max="8" width="5.421875" style="0" customWidth="1"/>
    <col min="9" max="9" width="6.7109375" style="0" bestFit="1" customWidth="1"/>
    <col min="10" max="10" width="5.421875" style="0" customWidth="1"/>
    <col min="11" max="11" width="5.8515625" style="0" bestFit="1" customWidth="1"/>
    <col min="12" max="12" width="5.421875" style="0" customWidth="1"/>
    <col min="13" max="13" width="4.8515625" style="0" customWidth="1"/>
    <col min="14" max="14" width="5.140625" style="0" customWidth="1"/>
    <col min="15" max="15" width="4.421875" style="0" customWidth="1"/>
    <col min="16" max="16" width="5.421875" style="0" customWidth="1"/>
    <col min="17" max="17" width="4.421875" style="0" customWidth="1"/>
    <col min="18" max="18" width="12.421875" style="32" customWidth="1"/>
    <col min="19" max="19" width="11.421875" style="35" customWidth="1"/>
    <col min="20" max="22" width="11.7109375" style="35" bestFit="1" customWidth="1"/>
  </cols>
  <sheetData>
    <row r="1" spans="1:12" ht="15.75">
      <c r="A1" s="1" t="s">
        <v>0</v>
      </c>
      <c r="I1" s="30"/>
      <c r="J1" s="30"/>
      <c r="K1" s="30"/>
      <c r="L1" s="30"/>
    </row>
    <row r="2" ht="18">
      <c r="A2" s="2" t="s">
        <v>28</v>
      </c>
    </row>
    <row r="3" spans="1:22" ht="12.75">
      <c r="A3" s="3" t="s">
        <v>1</v>
      </c>
      <c r="B3" s="4" t="s">
        <v>2</v>
      </c>
      <c r="C3" s="4" t="s">
        <v>3</v>
      </c>
      <c r="D3" s="5" t="s">
        <v>4</v>
      </c>
      <c r="E3" s="5" t="s">
        <v>3</v>
      </c>
      <c r="F3" s="5" t="s">
        <v>5</v>
      </c>
      <c r="G3" s="5" t="s">
        <v>3</v>
      </c>
      <c r="H3" s="4" t="s">
        <v>6</v>
      </c>
      <c r="I3" s="4" t="s">
        <v>3</v>
      </c>
      <c r="J3" s="4" t="s">
        <v>7</v>
      </c>
      <c r="K3" s="4" t="s">
        <v>3</v>
      </c>
      <c r="L3" s="4" t="s">
        <v>8</v>
      </c>
      <c r="M3" s="4" t="s">
        <v>3</v>
      </c>
      <c r="N3" s="4" t="s">
        <v>9</v>
      </c>
      <c r="O3" s="4" t="s">
        <v>3</v>
      </c>
      <c r="P3" s="4" t="s">
        <v>10</v>
      </c>
      <c r="Q3" s="4" t="s">
        <v>3</v>
      </c>
      <c r="T3" s="35" t="s">
        <v>11</v>
      </c>
      <c r="U3" s="35" t="s">
        <v>11</v>
      </c>
      <c r="V3" s="35" t="s">
        <v>12</v>
      </c>
    </row>
    <row r="4" spans="1:22" s="21" customFormat="1" ht="12.75">
      <c r="A4" s="8" t="s">
        <v>11</v>
      </c>
      <c r="B4" s="26">
        <v>1030</v>
      </c>
      <c r="C4" s="28">
        <f>B4*100/$L$16</f>
        <v>1.853117915872045</v>
      </c>
      <c r="D4" s="26">
        <v>1438</v>
      </c>
      <c r="E4" s="28">
        <f>D4*100/$L$16</f>
        <v>2.5871685077902917</v>
      </c>
      <c r="F4" s="26">
        <v>1568</v>
      </c>
      <c r="G4" s="28">
        <f>F4*100/$L$16</f>
        <v>2.821057176783851</v>
      </c>
      <c r="H4" s="26">
        <v>1620</v>
      </c>
      <c r="I4" s="28">
        <f>H4*100/$L$16</f>
        <v>2.9146126443812745</v>
      </c>
      <c r="J4" s="26">
        <v>1451</v>
      </c>
      <c r="K4" s="28">
        <f>J4*100/$L$16</f>
        <v>2.6105573746896478</v>
      </c>
      <c r="L4" s="26">
        <v>1533</v>
      </c>
      <c r="M4" s="28">
        <f>L4*100/$L$16</f>
        <v>2.7580871505163542</v>
      </c>
      <c r="N4" s="26">
        <v>1517</v>
      </c>
      <c r="O4" s="28">
        <f>N4*100/$L$16</f>
        <v>2.72930085279407</v>
      </c>
      <c r="P4" s="26">
        <v>1687</v>
      </c>
      <c r="Q4" s="28">
        <f>P4*100/$L$16</f>
        <v>3.0351552660933394</v>
      </c>
      <c r="R4" s="33"/>
      <c r="S4" s="36" t="s">
        <v>2</v>
      </c>
      <c r="T4" s="37">
        <f>C4</f>
        <v>1.853117915872045</v>
      </c>
      <c r="U4" s="37">
        <f>-T4</f>
        <v>-1.853117915872045</v>
      </c>
      <c r="V4" s="37">
        <f>C5</f>
        <v>1.8477204850491167</v>
      </c>
    </row>
    <row r="5" spans="1:22" ht="12.75">
      <c r="A5" s="8" t="s">
        <v>12</v>
      </c>
      <c r="B5" s="26">
        <v>1027</v>
      </c>
      <c r="C5" s="28">
        <f>B5*100/$L$16</f>
        <v>1.8477204850491167</v>
      </c>
      <c r="D5" s="26">
        <v>1295</v>
      </c>
      <c r="E5" s="28">
        <f>D5*100/$L$16</f>
        <v>2.329890971897377</v>
      </c>
      <c r="F5" s="26">
        <v>1493</v>
      </c>
      <c r="G5" s="28">
        <f>F5*100/$L$16</f>
        <v>2.6861214062106438</v>
      </c>
      <c r="H5" s="26">
        <v>1580</v>
      </c>
      <c r="I5" s="28">
        <f>H5*100/$L$16</f>
        <v>2.842646900075564</v>
      </c>
      <c r="J5" s="26">
        <v>1468</v>
      </c>
      <c r="K5" s="28">
        <f>J5*100/$L$16</f>
        <v>2.641142816019575</v>
      </c>
      <c r="L5" s="26">
        <v>1441</v>
      </c>
      <c r="M5" s="28">
        <f>L5*100/$L$16</f>
        <v>2.59256593861322</v>
      </c>
      <c r="N5" s="26">
        <v>1583</v>
      </c>
      <c r="O5" s="28">
        <f>N5*100/$L$16</f>
        <v>2.8480443308984924</v>
      </c>
      <c r="P5" s="26">
        <v>1801</v>
      </c>
      <c r="Q5" s="28">
        <f>P5*100/$L$16</f>
        <v>3.2402576373646146</v>
      </c>
      <c r="S5" s="38" t="s">
        <v>4</v>
      </c>
      <c r="T5" s="39">
        <f>E4</f>
        <v>2.5871685077902917</v>
      </c>
      <c r="U5" s="39">
        <f aca="true" t="shared" si="0" ref="U5:U24">-T5</f>
        <v>-2.5871685077902917</v>
      </c>
      <c r="V5" s="39">
        <f>E5</f>
        <v>2.329890971897377</v>
      </c>
    </row>
    <row r="6" spans="1:22" ht="13.5" thickBot="1">
      <c r="A6" s="9" t="s">
        <v>13</v>
      </c>
      <c r="B6" s="10">
        <f>SUM(B4:B5)</f>
        <v>2057</v>
      </c>
      <c r="C6" s="11">
        <f>SUM(C4:C5)</f>
        <v>3.7008384009211617</v>
      </c>
      <c r="D6" s="10">
        <f aca="true" t="shared" si="1" ref="D6:Q6">SUM(D4:D5)</f>
        <v>2733</v>
      </c>
      <c r="E6" s="11">
        <f t="shared" si="1"/>
        <v>4.917059479687669</v>
      </c>
      <c r="F6" s="10">
        <f t="shared" si="1"/>
        <v>3061</v>
      </c>
      <c r="G6" s="11">
        <f t="shared" si="1"/>
        <v>5.507178582994495</v>
      </c>
      <c r="H6" s="10">
        <f t="shared" si="1"/>
        <v>3200</v>
      </c>
      <c r="I6" s="11">
        <f t="shared" si="1"/>
        <v>5.757259544456838</v>
      </c>
      <c r="J6" s="10">
        <f t="shared" si="1"/>
        <v>2919</v>
      </c>
      <c r="K6" s="11">
        <f t="shared" si="1"/>
        <v>5.251700190709222</v>
      </c>
      <c r="L6" s="10">
        <f t="shared" si="1"/>
        <v>2974</v>
      </c>
      <c r="M6" s="11">
        <f t="shared" si="1"/>
        <v>5.350653089129574</v>
      </c>
      <c r="N6" s="10">
        <f t="shared" si="1"/>
        <v>3100</v>
      </c>
      <c r="O6" s="11">
        <f t="shared" si="1"/>
        <v>5.577345183692563</v>
      </c>
      <c r="P6" s="10">
        <f t="shared" si="1"/>
        <v>3488</v>
      </c>
      <c r="Q6" s="11">
        <f t="shared" si="1"/>
        <v>6.275412903457954</v>
      </c>
      <c r="S6" s="38" t="s">
        <v>5</v>
      </c>
      <c r="T6" s="39">
        <f>G4</f>
        <v>2.821057176783851</v>
      </c>
      <c r="U6" s="39">
        <f t="shared" si="0"/>
        <v>-2.821057176783851</v>
      </c>
      <c r="V6" s="39">
        <f>G5</f>
        <v>2.6861214062106438</v>
      </c>
    </row>
    <row r="7" spans="1:2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38" t="s">
        <v>6</v>
      </c>
      <c r="T7" s="39">
        <f>I4</f>
        <v>2.9146126443812745</v>
      </c>
      <c r="U7" s="39">
        <f t="shared" si="0"/>
        <v>-2.9146126443812745</v>
      </c>
      <c r="V7" s="39">
        <f>I5</f>
        <v>2.842646900075564</v>
      </c>
    </row>
    <row r="8" spans="1:22" ht="12.75">
      <c r="A8" s="3" t="s">
        <v>1</v>
      </c>
      <c r="B8" s="4" t="s">
        <v>14</v>
      </c>
      <c r="C8" s="4" t="s">
        <v>3</v>
      </c>
      <c r="D8" s="12" t="s">
        <v>15</v>
      </c>
      <c r="E8" s="12" t="s">
        <v>3</v>
      </c>
      <c r="F8" s="13" t="s">
        <v>16</v>
      </c>
      <c r="G8" s="13" t="s">
        <v>3</v>
      </c>
      <c r="H8" s="4" t="s">
        <v>17</v>
      </c>
      <c r="I8" s="4" t="s">
        <v>3</v>
      </c>
      <c r="J8" s="4" t="s">
        <v>18</v>
      </c>
      <c r="K8" s="4" t="s">
        <v>3</v>
      </c>
      <c r="L8" s="4" t="s">
        <v>19</v>
      </c>
      <c r="M8" s="4" t="s">
        <v>3</v>
      </c>
      <c r="N8" s="4" t="s">
        <v>20</v>
      </c>
      <c r="O8" s="4" t="s">
        <v>3</v>
      </c>
      <c r="P8" s="4" t="s">
        <v>21</v>
      </c>
      <c r="Q8" s="4" t="s">
        <v>3</v>
      </c>
      <c r="S8" s="38" t="s">
        <v>7</v>
      </c>
      <c r="T8" s="39">
        <f>K4</f>
        <v>2.6105573746896478</v>
      </c>
      <c r="U8" s="39">
        <f t="shared" si="0"/>
        <v>-2.6105573746896478</v>
      </c>
      <c r="V8" s="39">
        <f>K5</f>
        <v>2.641142816019575</v>
      </c>
    </row>
    <row r="9" spans="1:22" s="21" customFormat="1" ht="12.75">
      <c r="A9" s="8" t="s">
        <v>11</v>
      </c>
      <c r="B9" s="15">
        <v>2016</v>
      </c>
      <c r="C9" s="7">
        <f>B9*100/$L$16</f>
        <v>3.6270735130078084</v>
      </c>
      <c r="D9" s="15">
        <v>2395</v>
      </c>
      <c r="E9" s="7">
        <f>D9*100/$L$16</f>
        <v>4.308948940304415</v>
      </c>
      <c r="F9" s="15">
        <v>2043</v>
      </c>
      <c r="G9" s="7">
        <f>F9*100/$L$16</f>
        <v>3.675650390414163</v>
      </c>
      <c r="H9" s="15">
        <v>1833</v>
      </c>
      <c r="I9" s="7">
        <f>H9*100/$L$16</f>
        <v>3.297830232809183</v>
      </c>
      <c r="J9" s="15">
        <v>1621</v>
      </c>
      <c r="K9" s="7">
        <f>J9*100/$L$16</f>
        <v>2.9164117879889173</v>
      </c>
      <c r="L9" s="15">
        <v>1329</v>
      </c>
      <c r="M9" s="7">
        <f>L9*100/$L$16</f>
        <v>2.391061854557231</v>
      </c>
      <c r="N9" s="15">
        <v>1124</v>
      </c>
      <c r="O9" s="7">
        <f>N9*100/$L$16</f>
        <v>2.0222374149904647</v>
      </c>
      <c r="P9" s="15">
        <v>929</v>
      </c>
      <c r="Q9" s="7">
        <f>P9*100/$L$16</f>
        <v>1.6714044115001259</v>
      </c>
      <c r="R9" s="33"/>
      <c r="S9" s="36" t="s">
        <v>8</v>
      </c>
      <c r="T9" s="37">
        <f>M4</f>
        <v>2.7580871505163542</v>
      </c>
      <c r="U9" s="37">
        <f t="shared" si="0"/>
        <v>-2.7580871505163542</v>
      </c>
      <c r="V9" s="37">
        <f>M5</f>
        <v>2.59256593861322</v>
      </c>
    </row>
    <row r="10" spans="1:22" ht="12.75">
      <c r="A10" s="6" t="s">
        <v>12</v>
      </c>
      <c r="B10" s="15">
        <v>2172</v>
      </c>
      <c r="C10" s="7">
        <f>B10*100/$L$16</f>
        <v>3.907739915800079</v>
      </c>
      <c r="D10" s="15">
        <v>2422</v>
      </c>
      <c r="E10" s="7">
        <f>D10*100/$L$16</f>
        <v>4.35752581771077</v>
      </c>
      <c r="F10" s="15">
        <v>2183</v>
      </c>
      <c r="G10" s="7">
        <f>F10*100/$L$16</f>
        <v>3.9275304954841497</v>
      </c>
      <c r="H10" s="15">
        <v>2154</v>
      </c>
      <c r="I10" s="7">
        <f>H10*100/$L$16</f>
        <v>3.8753553308625093</v>
      </c>
      <c r="J10" s="15">
        <v>1844</v>
      </c>
      <c r="K10" s="7">
        <f>J10*100/$L$16</f>
        <v>3.3176208124932534</v>
      </c>
      <c r="L10" s="15">
        <v>1518</v>
      </c>
      <c r="M10" s="7">
        <f>L10*100/$L$16</f>
        <v>2.7310999964017126</v>
      </c>
      <c r="N10" s="15">
        <v>1466</v>
      </c>
      <c r="O10" s="7">
        <f>N10*100/$L$16</f>
        <v>2.6375445288042894</v>
      </c>
      <c r="P10" s="15">
        <v>1212</v>
      </c>
      <c r="Q10" s="7">
        <f>P10*100/$L$16</f>
        <v>2.180562052463028</v>
      </c>
      <c r="S10" s="38" t="s">
        <v>9</v>
      </c>
      <c r="T10" s="39">
        <f>O4</f>
        <v>2.72930085279407</v>
      </c>
      <c r="U10" s="39">
        <f t="shared" si="0"/>
        <v>-2.72930085279407</v>
      </c>
      <c r="V10" s="39">
        <f>O5</f>
        <v>2.8480443308984924</v>
      </c>
    </row>
    <row r="11" spans="1:22" ht="13.5" thickBot="1">
      <c r="A11" s="9" t="s">
        <v>13</v>
      </c>
      <c r="B11" s="10">
        <f aca="true" t="shared" si="2" ref="B11:Q11">SUM(B9:B10)</f>
        <v>4188</v>
      </c>
      <c r="C11" s="31">
        <f>SUM(C9:C10)</f>
        <v>7.534813428807888</v>
      </c>
      <c r="D11" s="10">
        <f t="shared" si="2"/>
        <v>4817</v>
      </c>
      <c r="E11" s="11">
        <f t="shared" si="2"/>
        <v>8.666474758015184</v>
      </c>
      <c r="F11" s="10">
        <f t="shared" si="2"/>
        <v>4226</v>
      </c>
      <c r="G11" s="11">
        <f t="shared" si="2"/>
        <v>7.603180885898313</v>
      </c>
      <c r="H11" s="10">
        <f t="shared" si="2"/>
        <v>3987</v>
      </c>
      <c r="I11" s="11">
        <f t="shared" si="2"/>
        <v>7.173185563671693</v>
      </c>
      <c r="J11" s="10">
        <f t="shared" si="2"/>
        <v>3465</v>
      </c>
      <c r="K11" s="11">
        <f t="shared" si="2"/>
        <v>6.234032600482171</v>
      </c>
      <c r="L11" s="10">
        <f t="shared" si="2"/>
        <v>2847</v>
      </c>
      <c r="M11" s="11">
        <f t="shared" si="2"/>
        <v>5.1221618509589435</v>
      </c>
      <c r="N11" s="10">
        <f t="shared" si="2"/>
        <v>2590</v>
      </c>
      <c r="O11" s="11">
        <f t="shared" si="2"/>
        <v>4.659781943794754</v>
      </c>
      <c r="P11" s="10">
        <f t="shared" si="2"/>
        <v>2141</v>
      </c>
      <c r="Q11" s="11">
        <f t="shared" si="2"/>
        <v>3.8519664639631537</v>
      </c>
      <c r="S11" s="38" t="s">
        <v>10</v>
      </c>
      <c r="T11" s="39">
        <f>Q4</f>
        <v>3.0351552660933394</v>
      </c>
      <c r="U11" s="39">
        <f t="shared" si="0"/>
        <v>-3.0351552660933394</v>
      </c>
      <c r="V11" s="39">
        <f>Q5</f>
        <v>3.2402576373646146</v>
      </c>
    </row>
    <row r="12" spans="1:22" ht="12.75">
      <c r="A12" s="23"/>
      <c r="B12" s="6"/>
      <c r="C12" s="6"/>
      <c r="D12" s="14"/>
      <c r="E12" s="14"/>
      <c r="F12" s="15"/>
      <c r="G12" s="15"/>
      <c r="H12" s="6"/>
      <c r="I12" s="6"/>
      <c r="J12" s="6"/>
      <c r="K12" s="6"/>
      <c r="L12" s="6"/>
      <c r="M12" s="6"/>
      <c r="N12" s="6"/>
      <c r="O12" s="6"/>
      <c r="P12" s="6"/>
      <c r="Q12" s="6"/>
      <c r="S12" s="38" t="s">
        <v>14</v>
      </c>
      <c r="T12" s="39">
        <f>C9</f>
        <v>3.6270735130078084</v>
      </c>
      <c r="U12" s="39">
        <f t="shared" si="0"/>
        <v>-3.6270735130078084</v>
      </c>
      <c r="V12" s="39">
        <f>C10</f>
        <v>3.907739915800079</v>
      </c>
    </row>
    <row r="13" spans="1:22" ht="12.75">
      <c r="A13" s="3" t="s">
        <v>1</v>
      </c>
      <c r="B13" s="4" t="s">
        <v>22</v>
      </c>
      <c r="C13" s="4" t="s">
        <v>3</v>
      </c>
      <c r="D13" s="12" t="s">
        <v>23</v>
      </c>
      <c r="E13" s="12" t="s">
        <v>3</v>
      </c>
      <c r="F13" s="13" t="s">
        <v>24</v>
      </c>
      <c r="G13" s="13" t="s">
        <v>3</v>
      </c>
      <c r="H13" s="4" t="s">
        <v>25</v>
      </c>
      <c r="I13" s="4" t="s">
        <v>3</v>
      </c>
      <c r="J13" s="4" t="s">
        <v>26</v>
      </c>
      <c r="K13" s="4" t="s">
        <v>3</v>
      </c>
      <c r="L13" s="4" t="s">
        <v>13</v>
      </c>
      <c r="M13" s="4" t="s">
        <v>3</v>
      </c>
      <c r="N13" s="6"/>
      <c r="O13" s="6"/>
      <c r="P13" s="6"/>
      <c r="Q13" s="6"/>
      <c r="S13" s="38" t="s">
        <v>15</v>
      </c>
      <c r="T13" s="39">
        <f>E9</f>
        <v>4.308948940304415</v>
      </c>
      <c r="U13" s="39">
        <f t="shared" si="0"/>
        <v>-4.308948940304415</v>
      </c>
      <c r="V13" s="39">
        <f>E10</f>
        <v>4.35752581771077</v>
      </c>
    </row>
    <row r="14" spans="1:22" s="21" customFormat="1" ht="12.75">
      <c r="A14" s="8" t="s">
        <v>11</v>
      </c>
      <c r="B14" s="25">
        <v>597</v>
      </c>
      <c r="C14" s="7">
        <f>B14*100/$L$16</f>
        <v>1.074088733762729</v>
      </c>
      <c r="D14" s="25">
        <v>455</v>
      </c>
      <c r="E14" s="7">
        <f>D14*100/$L$16</f>
        <v>0.8186103414774567</v>
      </c>
      <c r="F14" s="25">
        <v>197</v>
      </c>
      <c r="G14" s="7">
        <f>F14*100/$L$16</f>
        <v>0.3544312907056241</v>
      </c>
      <c r="H14" s="25">
        <v>45</v>
      </c>
      <c r="I14" s="7">
        <f>H14*100/$L$16</f>
        <v>0.08096146234392429</v>
      </c>
      <c r="J14" s="25">
        <v>4</v>
      </c>
      <c r="K14" s="7">
        <f>J14*100/$L$16</f>
        <v>0.007196574430571048</v>
      </c>
      <c r="L14" s="24">
        <f>+SUM(B4,D4,F4,H4,J4,L4,N4,P4,B9,D9,F9,H9,J9,L9,N9,P9,B14,D14,F14,H14,J14)</f>
        <v>26432</v>
      </c>
      <c r="M14" s="16">
        <f>SUM(E4,G4,I4,K4,M4,O4,Q4,C9,C4,E9,G9,I9,K9,M9,O9,Q9,C14,E14,G14,I14,K14)</f>
        <v>47.55496383721349</v>
      </c>
      <c r="N14" s="8"/>
      <c r="O14" s="8"/>
      <c r="P14" s="8"/>
      <c r="Q14" s="8"/>
      <c r="R14" s="33"/>
      <c r="S14" s="36" t="s">
        <v>16</v>
      </c>
      <c r="T14" s="37">
        <f>G9</f>
        <v>3.675650390414163</v>
      </c>
      <c r="U14" s="37">
        <f t="shared" si="0"/>
        <v>-3.675650390414163</v>
      </c>
      <c r="V14" s="37">
        <f>G10</f>
        <v>3.9275304954841497</v>
      </c>
    </row>
    <row r="15" spans="1:22" ht="12.75">
      <c r="A15" s="8" t="s">
        <v>12</v>
      </c>
      <c r="B15" s="25">
        <v>863</v>
      </c>
      <c r="C15" s="7">
        <f>B15*100/$L$16</f>
        <v>1.5526609333957035</v>
      </c>
      <c r="D15" s="25">
        <v>901</v>
      </c>
      <c r="E15" s="7">
        <f>D15*100/$L$16</f>
        <v>1.6210283904861287</v>
      </c>
      <c r="F15" s="25">
        <v>527</v>
      </c>
      <c r="G15" s="7">
        <f>F15*100/$L$16</f>
        <v>0.9481486812277355</v>
      </c>
      <c r="H15" s="25">
        <v>172</v>
      </c>
      <c r="I15" s="7">
        <f>H15*100/$L$16</f>
        <v>0.3094527005145551</v>
      </c>
      <c r="J15" s="25">
        <v>28</v>
      </c>
      <c r="K15" s="7">
        <f>J15*100/$L$16</f>
        <v>0.05037602101399734</v>
      </c>
      <c r="L15" s="24">
        <f>+SUM(B5,D5,F5,H5,J5,L5,N5,P5,B10,D10,F10,H10,J10,L10,N10,P10,B15,D15,F15,H15,J15)</f>
        <v>29150</v>
      </c>
      <c r="M15" s="16">
        <f>SUM(C5,E5,G5,I5,K5,M5,O5,Q5,C10,E10,G10,I10,K10,M10,O10,Q10,C15,E15,G15,I15,K15)</f>
        <v>52.44503616278652</v>
      </c>
      <c r="N15" s="6"/>
      <c r="O15" s="6"/>
      <c r="P15" s="6"/>
      <c r="Q15" s="6"/>
      <c r="S15" s="38" t="s">
        <v>17</v>
      </c>
      <c r="T15" s="39">
        <f>I9</f>
        <v>3.297830232809183</v>
      </c>
      <c r="U15" s="39">
        <f t="shared" si="0"/>
        <v>-3.297830232809183</v>
      </c>
      <c r="V15" s="39">
        <f>I10</f>
        <v>3.8753553308625093</v>
      </c>
    </row>
    <row r="16" spans="1:22" ht="13.5" thickBot="1">
      <c r="A16" s="9" t="s">
        <v>13</v>
      </c>
      <c r="B16" s="10">
        <f aca="true" t="shared" si="3" ref="B16:L16">SUM(B14:B15)</f>
        <v>1460</v>
      </c>
      <c r="C16" s="11">
        <f t="shared" si="3"/>
        <v>2.6267496671584327</v>
      </c>
      <c r="D16" s="10">
        <f t="shared" si="3"/>
        <v>1356</v>
      </c>
      <c r="E16" s="11">
        <f t="shared" si="3"/>
        <v>2.4396387319635853</v>
      </c>
      <c r="F16" s="10">
        <f t="shared" si="3"/>
        <v>724</v>
      </c>
      <c r="G16" s="11">
        <f t="shared" si="3"/>
        <v>1.3025799719333597</v>
      </c>
      <c r="H16" s="10">
        <f t="shared" si="3"/>
        <v>217</v>
      </c>
      <c r="I16" s="11">
        <f t="shared" si="3"/>
        <v>0.3904141628584794</v>
      </c>
      <c r="J16" s="10">
        <f t="shared" si="3"/>
        <v>32</v>
      </c>
      <c r="K16" s="11">
        <f t="shared" si="3"/>
        <v>0.057572595444568386</v>
      </c>
      <c r="L16" s="10">
        <f t="shared" si="3"/>
        <v>55582</v>
      </c>
      <c r="M16" s="10">
        <f>SUM(M14:M15)</f>
        <v>100.00000000000001</v>
      </c>
      <c r="N16" s="6"/>
      <c r="O16" s="6"/>
      <c r="P16" s="6"/>
      <c r="Q16" s="6"/>
      <c r="S16" s="38" t="s">
        <v>18</v>
      </c>
      <c r="T16" s="39">
        <f>K9</f>
        <v>2.9164117879889173</v>
      </c>
      <c r="U16" s="39">
        <f t="shared" si="0"/>
        <v>-2.9164117879889173</v>
      </c>
      <c r="V16" s="39">
        <f>K10</f>
        <v>3.3176208124932534</v>
      </c>
    </row>
    <row r="17" spans="1:22" ht="12.75">
      <c r="A17" s="22" t="s">
        <v>27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7"/>
      <c r="Q17" s="17"/>
      <c r="S17" s="38" t="s">
        <v>19</v>
      </c>
      <c r="T17" s="39">
        <f>M9</f>
        <v>2.391061854557231</v>
      </c>
      <c r="U17" s="39">
        <f t="shared" si="0"/>
        <v>-2.391061854557231</v>
      </c>
      <c r="V17" s="39">
        <f>M10</f>
        <v>2.7310999964017126</v>
      </c>
    </row>
    <row r="18" spans="1:22" ht="12.75">
      <c r="A18" s="27" t="s">
        <v>29</v>
      </c>
      <c r="D18" s="29"/>
      <c r="S18" s="38" t="s">
        <v>20</v>
      </c>
      <c r="T18" s="39">
        <f>O9</f>
        <v>2.0222374149904647</v>
      </c>
      <c r="U18" s="39">
        <f t="shared" si="0"/>
        <v>-2.0222374149904647</v>
      </c>
      <c r="V18" s="39">
        <f>O10</f>
        <v>2.6375445288042894</v>
      </c>
    </row>
    <row r="19" spans="18:23" ht="12.75">
      <c r="R19" s="34"/>
      <c r="S19" s="40" t="s">
        <v>21</v>
      </c>
      <c r="T19" s="41">
        <f>Q9</f>
        <v>1.6714044115001259</v>
      </c>
      <c r="U19" s="39">
        <f t="shared" si="0"/>
        <v>-1.6714044115001259</v>
      </c>
      <c r="V19" s="41">
        <f>Q10</f>
        <v>2.180562052463028</v>
      </c>
      <c r="W19" s="17"/>
    </row>
    <row r="20" spans="19:22" ht="12.75">
      <c r="S20" s="38" t="s">
        <v>22</v>
      </c>
      <c r="T20" s="39">
        <f>C14</f>
        <v>1.074088733762729</v>
      </c>
      <c r="U20" s="39">
        <f t="shared" si="0"/>
        <v>-1.074088733762729</v>
      </c>
      <c r="V20" s="39">
        <f>C15</f>
        <v>1.5526609333957035</v>
      </c>
    </row>
    <row r="21" spans="19:22" ht="13.5" customHeight="1">
      <c r="S21" s="38" t="s">
        <v>23</v>
      </c>
      <c r="T21" s="39">
        <f>E14</f>
        <v>0.8186103414774567</v>
      </c>
      <c r="U21" s="39">
        <f t="shared" si="0"/>
        <v>-0.8186103414774567</v>
      </c>
      <c r="V21" s="39">
        <f>E15</f>
        <v>1.6210283904861287</v>
      </c>
    </row>
    <row r="22" spans="19:22" ht="12.75">
      <c r="S22" s="38" t="s">
        <v>24</v>
      </c>
      <c r="T22" s="39">
        <f>G14</f>
        <v>0.3544312907056241</v>
      </c>
      <c r="U22" s="39">
        <f t="shared" si="0"/>
        <v>-0.3544312907056241</v>
      </c>
      <c r="V22" s="39">
        <f>G15</f>
        <v>0.9481486812277355</v>
      </c>
    </row>
    <row r="23" spans="19:22" ht="12.75">
      <c r="S23" s="42" t="s">
        <v>25</v>
      </c>
      <c r="T23" s="39">
        <f>I14</f>
        <v>0.08096146234392429</v>
      </c>
      <c r="U23" s="39">
        <f t="shared" si="0"/>
        <v>-0.08096146234392429</v>
      </c>
      <c r="V23" s="39">
        <f>I15</f>
        <v>0.3094527005145551</v>
      </c>
    </row>
    <row r="24" spans="19:22" ht="12.75">
      <c r="S24" s="42" t="s">
        <v>26</v>
      </c>
      <c r="T24" s="39">
        <f>K14</f>
        <v>0.007196574430571048</v>
      </c>
      <c r="U24" s="39">
        <f t="shared" si="0"/>
        <v>-0.007196574430571048</v>
      </c>
      <c r="V24" s="39">
        <f>K15</f>
        <v>0.05037602101399734</v>
      </c>
    </row>
    <row r="25" ht="12.75">
      <c r="U25" s="39"/>
    </row>
    <row r="27" ht="12.75">
      <c r="V27" s="43"/>
    </row>
    <row r="29" ht="12.75"/>
    <row r="30" ht="12.75"/>
    <row r="43" spans="3:9" ht="12.75">
      <c r="C43" s="18"/>
      <c r="D43" s="18"/>
      <c r="E43" s="18"/>
      <c r="F43" s="18"/>
      <c r="G43" s="18"/>
      <c r="H43" s="18"/>
      <c r="I43" s="18"/>
    </row>
    <row r="44" spans="6:9" ht="12.75">
      <c r="F44" s="19"/>
      <c r="G44" s="19"/>
      <c r="H44" s="19"/>
      <c r="I44" s="18"/>
    </row>
    <row r="45" spans="6:17" ht="12.75">
      <c r="F45" s="20"/>
      <c r="G45" s="20"/>
      <c r="H45" s="20"/>
      <c r="I45" s="18"/>
      <c r="J45" s="21"/>
      <c r="K45" s="21"/>
      <c r="L45" s="21"/>
      <c r="M45" s="21"/>
      <c r="N45" s="21"/>
      <c r="O45" s="21"/>
      <c r="P45" s="21"/>
      <c r="Q45" s="21"/>
    </row>
    <row r="46" spans="6:17" ht="12.75">
      <c r="F46" s="20"/>
      <c r="G46" s="20"/>
      <c r="H46" s="20"/>
      <c r="I46" s="18"/>
      <c r="J46" s="21"/>
      <c r="K46" s="21"/>
      <c r="L46" s="21"/>
      <c r="M46" s="21"/>
      <c r="N46" s="21"/>
      <c r="O46" s="21"/>
      <c r="P46" s="21"/>
      <c r="Q46" s="21"/>
    </row>
    <row r="47" spans="6:17" ht="12.75">
      <c r="F47" s="20"/>
      <c r="G47" s="20"/>
      <c r="H47" s="20"/>
      <c r="I47" s="18"/>
      <c r="J47" s="21"/>
      <c r="K47" s="21"/>
      <c r="L47" s="21"/>
      <c r="M47" s="21"/>
      <c r="N47" s="21"/>
      <c r="O47" s="21"/>
      <c r="P47" s="21"/>
      <c r="Q47" s="21"/>
    </row>
    <row r="48" spans="6:17" ht="12.75">
      <c r="F48" s="20"/>
      <c r="G48" s="20"/>
      <c r="H48" s="20"/>
      <c r="I48" s="21"/>
      <c r="J48" s="21"/>
      <c r="K48" s="21"/>
      <c r="L48" s="21"/>
      <c r="M48" s="21"/>
      <c r="N48" s="21"/>
      <c r="O48" s="21"/>
      <c r="P48" s="21"/>
      <c r="Q48" s="21"/>
    </row>
    <row r="49" spans="6:17" ht="12.75">
      <c r="F49" s="20"/>
      <c r="G49" s="20"/>
      <c r="H49" s="20"/>
      <c r="I49" s="21"/>
      <c r="J49" s="21"/>
      <c r="K49" s="21"/>
      <c r="L49" s="21"/>
      <c r="M49" s="21"/>
      <c r="N49" s="21"/>
      <c r="O49" s="21"/>
      <c r="P49" s="21"/>
      <c r="Q49" s="21"/>
    </row>
    <row r="50" spans="6:17" ht="12.75">
      <c r="F50" s="20"/>
      <c r="G50" s="20"/>
      <c r="H50" s="20"/>
      <c r="I50" s="21"/>
      <c r="J50" s="21"/>
      <c r="K50" s="21"/>
      <c r="L50" s="21"/>
      <c r="M50" s="21"/>
      <c r="N50" s="21"/>
      <c r="O50" s="21"/>
      <c r="P50" s="21"/>
      <c r="Q50" s="21"/>
    </row>
    <row r="51" spans="6:17" ht="12.75">
      <c r="F51" s="20"/>
      <c r="G51" s="20"/>
      <c r="H51" s="20"/>
      <c r="I51" s="21"/>
      <c r="J51" s="21"/>
      <c r="K51" s="21"/>
      <c r="L51" s="21"/>
      <c r="M51" s="21"/>
      <c r="N51" s="21"/>
      <c r="O51" s="21"/>
      <c r="P51" s="21"/>
      <c r="Q51" s="21"/>
    </row>
    <row r="52" spans="6:17" ht="12.75">
      <c r="F52" s="20"/>
      <c r="G52" s="20"/>
      <c r="H52" s="20"/>
      <c r="I52" s="21"/>
      <c r="J52" s="21"/>
      <c r="K52" s="21"/>
      <c r="L52" s="21"/>
      <c r="M52" s="21"/>
      <c r="N52" s="21"/>
      <c r="O52" s="21"/>
      <c r="P52" s="21"/>
      <c r="Q52" s="21"/>
    </row>
    <row r="53" spans="6:17" ht="12.75">
      <c r="F53" s="20"/>
      <c r="G53" s="20"/>
      <c r="H53" s="20"/>
      <c r="I53" s="21"/>
      <c r="J53" s="21"/>
      <c r="K53" s="21"/>
      <c r="L53" s="21"/>
      <c r="M53" s="21"/>
      <c r="N53" s="21"/>
      <c r="O53" s="21"/>
      <c r="P53" s="21"/>
      <c r="Q53" s="21"/>
    </row>
    <row r="54" spans="6:17" ht="12.75">
      <c r="F54" s="20"/>
      <c r="G54" s="20"/>
      <c r="H54" s="20"/>
      <c r="I54" s="21"/>
      <c r="J54" s="21"/>
      <c r="K54" s="21"/>
      <c r="L54" s="21"/>
      <c r="M54" s="21"/>
      <c r="N54" s="21"/>
      <c r="O54" s="21"/>
      <c r="P54" s="21"/>
      <c r="Q54" s="21"/>
    </row>
    <row r="55" spans="6:17" ht="12.75">
      <c r="F55" s="20"/>
      <c r="G55" s="20"/>
      <c r="H55" s="20"/>
      <c r="I55" s="21"/>
      <c r="J55" s="21"/>
      <c r="K55" s="21"/>
      <c r="L55" s="21"/>
      <c r="M55" s="21"/>
      <c r="N55" s="21"/>
      <c r="O55" s="21"/>
      <c r="P55" s="21"/>
      <c r="Q55" s="21"/>
    </row>
    <row r="56" spans="6:17" ht="12.75">
      <c r="F56" s="20"/>
      <c r="G56" s="20"/>
      <c r="H56" s="20"/>
      <c r="I56" s="21"/>
      <c r="J56" s="21"/>
      <c r="K56" s="21"/>
      <c r="L56" s="21"/>
      <c r="M56" s="21"/>
      <c r="N56" s="21"/>
      <c r="O56" s="21"/>
      <c r="P56" s="21"/>
      <c r="Q56" s="21"/>
    </row>
    <row r="57" spans="6:17" ht="12.75">
      <c r="F57" s="20"/>
      <c r="G57" s="20"/>
      <c r="H57" s="20"/>
      <c r="I57" s="21"/>
      <c r="J57" s="21"/>
      <c r="K57" s="21"/>
      <c r="L57" s="21"/>
      <c r="M57" s="21"/>
      <c r="N57" s="21"/>
      <c r="O57" s="21"/>
      <c r="P57" s="21"/>
      <c r="Q57" s="21"/>
    </row>
    <row r="58" spans="6:17" ht="12.75">
      <c r="F58" s="20"/>
      <c r="G58" s="20"/>
      <c r="H58" s="20"/>
      <c r="I58" s="21"/>
      <c r="J58" s="21"/>
      <c r="K58" s="21"/>
      <c r="L58" s="21"/>
      <c r="M58" s="21"/>
      <c r="N58" s="21"/>
      <c r="O58" s="21"/>
      <c r="P58" s="21"/>
      <c r="Q58" s="21"/>
    </row>
    <row r="59" spans="6:17" ht="12.75">
      <c r="F59" s="20"/>
      <c r="G59" s="20"/>
      <c r="H59" s="20"/>
      <c r="I59" s="21"/>
      <c r="J59" s="21"/>
      <c r="K59" s="21"/>
      <c r="L59" s="21"/>
      <c r="M59" s="21"/>
      <c r="N59" s="21"/>
      <c r="O59" s="21"/>
      <c r="P59" s="21"/>
      <c r="Q59" s="21"/>
    </row>
    <row r="60" spans="6:17" ht="12.75"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</row>
    <row r="61" spans="6:17" ht="12.75"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</row>
    <row r="62" spans="6:17" ht="12.75"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</row>
    <row r="63" spans="6:17" ht="12.75"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</row>
    <row r="64" spans="6:17" ht="12.75"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</row>
    <row r="65" spans="6:17" ht="12.75">
      <c r="F65" s="20"/>
      <c r="G65" s="20"/>
      <c r="H65" s="20"/>
      <c r="I65" s="21"/>
      <c r="J65" s="21"/>
      <c r="K65" s="21"/>
      <c r="L65" s="21"/>
      <c r="M65" s="21"/>
      <c r="N65" s="21"/>
      <c r="O65" s="21"/>
      <c r="P65" s="21"/>
      <c r="Q65" s="21"/>
    </row>
    <row r="66" spans="1:17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17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1:17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17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F3 S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2014-04-15T10:37:20Z</cp:lastPrinted>
  <dcterms:created xsi:type="dcterms:W3CDTF">2007-11-19T16:12:08Z</dcterms:created>
  <dcterms:modified xsi:type="dcterms:W3CDTF">2022-06-16T11:52:34Z</dcterms:modified>
  <cp:category/>
  <cp:version/>
  <cp:contentType/>
  <cp:contentStatus/>
</cp:coreProperties>
</file>