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<sst xmlns="http://schemas.openxmlformats.org/spreadsheetml/2006/main" count="84" uniqueCount="30">
  <si>
    <t>02.03.08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</si>
  <si>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</si>
  <si>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</si>
  <si>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</si>
  <si>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</si>
  <si>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</si>
  <si>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</si>
  <si>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</si>
  <si>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</si>
  <si>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</si>
  <si>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</si>
  <si>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</si>
  <si>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</si>
  <si>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</si>
  <si>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</si>
  <si>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</si>
  <si>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</si>
  <si>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</si>
  <si>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</si>
  <si>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</si>
  <si>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</si>
  <si>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</si>
  <si>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</si>
  <si>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</si>
  <si>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</si>
  <si>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</si>
  <si>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</si>
  <si>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</si>
  <si>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7. Grups quinquennals. 2021</t>
    </r>
    <r>
      <rPr>
        <vertAlign val="superscript"/>
        <sz val="12"/>
        <rFont val="Arial"/>
        <family val="2"/>
      </rPr>
      <t>1</t>
    </r>
  </si>
  <si>
    <t>1. Dades a 1 de gener de 2022.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</si>
</sst>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55" applyFont="1" applyFill="1" applyBorder="1" applyAlignment="1">
      <alignment horizontal="right" wrapText="1"/>
      <protection/>
    </xf>
    <xf numFmtId="3" fontId="10" fillId="0" borderId="0" xfId="54" applyNumberFormat="1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Fill="1" applyAlignment="1">
      <alignment horizontal="right"/>
    </xf>
    <xf numFmtId="49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4" fontId="56" fillId="0" borderId="0" xfId="0" applyNumberFormat="1" applyFont="1" applyFill="1" applyBorder="1" applyAlignment="1">
      <alignment/>
    </xf>
    <xf numFmtId="2" fontId="56" fillId="0" borderId="0" xfId="0" applyNumberFormat="1" applyFont="1" applyAlignment="1">
      <alignment horizontal="right"/>
    </xf>
    <xf numFmtId="49" fontId="56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7. 2021</a:t>
            </a:r>
          </a:p>
        </c:rich>
      </c:tx>
      <c:layout>
        <c:manualLayout>
          <c:xMode val="factor"/>
          <c:yMode val="factor"/>
          <c:x val="0.025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6"/>
          <c:w val="0.9075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'02.03.08'!$S$4:$S$24</c:f>
              <c:strCache/>
            </c:strRef>
          </c:cat>
          <c:val>
            <c:numRef>
              <c:f>'02.03.08'!$U$4:$U$24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'02.03.08'!$S$4:$S$24</c:f>
              <c:strCache/>
            </c:strRef>
          </c:cat>
          <c:val>
            <c:numRef>
              <c:f>'02.03.08'!$V$4:$V$24</c:f>
              <c:numCache/>
            </c:numRef>
          </c:val>
        </c:ser>
        <c:overlap val="100"/>
        <c:gapWidth val="30"/>
        <c:axId val="40895567"/>
        <c:axId val="32515784"/>
      </c:barChart>
      <c:catAx>
        <c:axId val="40895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6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5784"/>
        <c:crosses val="autoZero"/>
        <c:auto val="1"/>
        <c:lblOffset val="100"/>
        <c:tickLblSkip val="2"/>
        <c:noMultiLvlLbl val="0"/>
      </c:catAx>
      <c:valAx>
        <c:axId val="32515784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556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0.4995</cdr:y>
    </cdr:from>
    <cdr:to>
      <cdr:x>0.56475</cdr:x>
      <cdr:y>0.55775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57450" y="179070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95250</xdr:rowOff>
    </xdr:from>
    <xdr:to>
      <xdr:col>15</xdr:col>
      <xdr:colOff>314325</xdr:colOff>
      <xdr:row>40</xdr:row>
      <xdr:rowOff>133350</xdr:rowOff>
    </xdr:to>
    <xdr:graphicFrame>
      <xdr:nvGraphicFramePr>
        <xdr:cNvPr id="1" name="Gráfico 1"/>
        <xdr:cNvGraphicFramePr/>
      </xdr:nvGraphicFramePr>
      <xdr:xfrm>
        <a:off x="514350" y="3143250"/>
        <a:ext cx="4914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38100</xdr:rowOff>
    </xdr:from>
    <xdr:ext cx="438150" cy="190500"/>
    <xdr:sp>
      <xdr:nvSpPr>
        <xdr:cNvPr id="2" name="Text Box 2"/>
        <xdr:cNvSpPr txBox="1">
          <a:spLocks noChangeArrowheads="1"/>
        </xdr:cNvSpPr>
      </xdr:nvSpPr>
      <xdr:spPr>
        <a:xfrm>
          <a:off x="4619625" y="4705350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276225</xdr:colOff>
      <xdr:row>28</xdr:row>
      <xdr:rowOff>19050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447800" y="46863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8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7.71093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4.8515625" style="0" customWidth="1"/>
    <col min="18" max="18" width="5.7109375" style="2" customWidth="1"/>
    <col min="19" max="23" width="11.421875" style="44" customWidth="1"/>
  </cols>
  <sheetData>
    <row r="1" ht="15.75">
      <c r="A1" s="1" t="s">
        <v>0</v>
      </c>
    </row>
    <row r="2" spans="1:24" ht="18">
      <c r="A2" s="3" t="s">
        <v>28</v>
      </c>
      <c r="X2" s="37"/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T3" s="44" t="s">
        <v>11</v>
      </c>
      <c r="U3" s="44" t="s">
        <v>11</v>
      </c>
      <c r="V3" s="44" t="s">
        <v>12</v>
      </c>
      <c r="W3" s="45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14">
        <v>234</v>
      </c>
      <c r="C4" s="15">
        <f>B4*100/$L$16</f>
        <v>2.5793650793650795</v>
      </c>
      <c r="D4" s="14">
        <v>298</v>
      </c>
      <c r="E4" s="15">
        <f>D4*100/$L$16</f>
        <v>3.2848324514991183</v>
      </c>
      <c r="F4" s="14">
        <v>327</v>
      </c>
      <c r="G4" s="15">
        <f>F4*100/$L$16</f>
        <v>3.6044973544973544</v>
      </c>
      <c r="H4" s="14">
        <v>234</v>
      </c>
      <c r="I4" s="15">
        <f>H4*100/$L$16</f>
        <v>2.5793650793650795</v>
      </c>
      <c r="J4" s="14">
        <v>266</v>
      </c>
      <c r="K4" s="15">
        <f>J4*100/$L$16</f>
        <v>2.932098765432099</v>
      </c>
      <c r="L4" s="14">
        <v>286</v>
      </c>
      <c r="M4" s="15">
        <f>L4*100/$L$16</f>
        <v>3.1525573192239857</v>
      </c>
      <c r="N4" s="14">
        <v>282</v>
      </c>
      <c r="O4" s="15">
        <f>N4*100/$L$16</f>
        <v>3.1084656084656084</v>
      </c>
      <c r="P4" s="14">
        <v>329</v>
      </c>
      <c r="Q4" s="15">
        <f>P4*100/$L$16</f>
        <v>3.626543209876543</v>
      </c>
      <c r="R4" s="16"/>
      <c r="S4" s="46" t="s">
        <v>2</v>
      </c>
      <c r="T4" s="47">
        <f>C4</f>
        <v>2.5793650793650795</v>
      </c>
      <c r="U4" s="47">
        <f aca="true" t="shared" si="0" ref="U4:U24">-T4</f>
        <v>-2.5793650793650795</v>
      </c>
      <c r="V4" s="47">
        <f>C5</f>
        <v>2.5903880070546736</v>
      </c>
      <c r="W4" s="48"/>
      <c r="X4" s="38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14">
        <v>235</v>
      </c>
      <c r="C5" s="15">
        <f>B5*100/$L$16</f>
        <v>2.5903880070546736</v>
      </c>
      <c r="D5" s="14">
        <v>261</v>
      </c>
      <c r="E5" s="15">
        <f>D5*100/$L$16</f>
        <v>2.876984126984127</v>
      </c>
      <c r="F5" s="14">
        <v>313</v>
      </c>
      <c r="G5" s="15">
        <f>F5*100/$L$16</f>
        <v>3.4501763668430336</v>
      </c>
      <c r="H5" s="14">
        <v>280</v>
      </c>
      <c r="I5" s="15">
        <f>H5*100/$L$16</f>
        <v>3.0864197530864197</v>
      </c>
      <c r="J5" s="14">
        <v>245</v>
      </c>
      <c r="K5" s="15">
        <f>J5*100/$L$16</f>
        <v>2.700617283950617</v>
      </c>
      <c r="L5" s="14">
        <v>281</v>
      </c>
      <c r="M5" s="15">
        <f>L5*100/$L$16</f>
        <v>3.0974426807760143</v>
      </c>
      <c r="N5" s="14">
        <v>282</v>
      </c>
      <c r="O5" s="15">
        <f>N5*100/$L$16</f>
        <v>3.1084656084656084</v>
      </c>
      <c r="P5" s="14">
        <v>311</v>
      </c>
      <c r="Q5" s="15">
        <f>P5*100/$L$16</f>
        <v>3.428130511463845</v>
      </c>
      <c r="R5" s="16"/>
      <c r="S5" s="46" t="s">
        <v>4</v>
      </c>
      <c r="T5" s="47">
        <f>E4</f>
        <v>3.2848324514991183</v>
      </c>
      <c r="U5" s="47">
        <f t="shared" si="0"/>
        <v>-3.2848324514991183</v>
      </c>
      <c r="V5" s="47">
        <f>E5</f>
        <v>2.876984126984127</v>
      </c>
      <c r="W5" s="48"/>
      <c r="X5" s="3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4" ht="13.5" thickBot="1">
      <c r="A6" s="18" t="s">
        <v>13</v>
      </c>
      <c r="B6" s="19">
        <f aca="true" t="shared" si="1" ref="B6:Q6">SUM(B4:B5)</f>
        <v>469</v>
      </c>
      <c r="C6" s="20">
        <f t="shared" si="1"/>
        <v>5.169753086419753</v>
      </c>
      <c r="D6" s="19">
        <f t="shared" si="1"/>
        <v>559</v>
      </c>
      <c r="E6" s="20">
        <f t="shared" si="1"/>
        <v>6.161816578483245</v>
      </c>
      <c r="F6" s="19">
        <f t="shared" si="1"/>
        <v>640</v>
      </c>
      <c r="G6" s="20">
        <f t="shared" si="1"/>
        <v>7.054673721340388</v>
      </c>
      <c r="H6" s="19">
        <f t="shared" si="1"/>
        <v>514</v>
      </c>
      <c r="I6" s="20">
        <f t="shared" si="1"/>
        <v>5.665784832451499</v>
      </c>
      <c r="J6" s="19">
        <f t="shared" si="1"/>
        <v>511</v>
      </c>
      <c r="K6" s="20">
        <f t="shared" si="1"/>
        <v>5.632716049382716</v>
      </c>
      <c r="L6" s="19">
        <f t="shared" si="1"/>
        <v>567</v>
      </c>
      <c r="M6" s="20">
        <f t="shared" si="1"/>
        <v>6.25</v>
      </c>
      <c r="N6" s="19">
        <f t="shared" si="1"/>
        <v>564</v>
      </c>
      <c r="O6" s="20">
        <f t="shared" si="1"/>
        <v>6.216931216931217</v>
      </c>
      <c r="P6" s="19">
        <f t="shared" si="1"/>
        <v>640</v>
      </c>
      <c r="Q6" s="20">
        <f t="shared" si="1"/>
        <v>7.054673721340388</v>
      </c>
      <c r="R6" s="21"/>
      <c r="S6" s="46" t="s">
        <v>5</v>
      </c>
      <c r="T6" s="47">
        <f>G4</f>
        <v>3.6044973544973544</v>
      </c>
      <c r="U6" s="47">
        <f t="shared" si="0"/>
        <v>-3.6044973544973544</v>
      </c>
      <c r="V6" s="47">
        <f>G5</f>
        <v>3.4501763668430336</v>
      </c>
      <c r="X6" s="37"/>
    </row>
    <row r="7" spans="1:2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6" t="s">
        <v>6</v>
      </c>
      <c r="T7" s="47">
        <f>I4</f>
        <v>2.5793650793650795</v>
      </c>
      <c r="U7" s="47">
        <f t="shared" si="0"/>
        <v>-2.5793650793650795</v>
      </c>
      <c r="V7" s="47">
        <f>I5</f>
        <v>3.0864197530864197</v>
      </c>
      <c r="X7" s="37"/>
    </row>
    <row r="8" spans="1:24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6" t="s">
        <v>7</v>
      </c>
      <c r="T8" s="47">
        <f>K4</f>
        <v>2.932098765432099</v>
      </c>
      <c r="U8" s="47">
        <f t="shared" si="0"/>
        <v>-2.932098765432099</v>
      </c>
      <c r="V8" s="47">
        <f>K5</f>
        <v>2.700617283950617</v>
      </c>
      <c r="X8" s="37"/>
    </row>
    <row r="9" spans="1:24" ht="12.75">
      <c r="A9" s="14" t="s">
        <v>11</v>
      </c>
      <c r="B9" s="14">
        <v>442</v>
      </c>
      <c r="C9" s="15">
        <f>B9*100/$L$16</f>
        <v>4.872134038800706</v>
      </c>
      <c r="D9" s="14">
        <v>404</v>
      </c>
      <c r="E9" s="15">
        <f>D9*100/$L$16</f>
        <v>4.45326278659612</v>
      </c>
      <c r="F9" s="14">
        <v>361</v>
      </c>
      <c r="G9" s="15">
        <f>F9*100/$L$16</f>
        <v>3.9792768959435625</v>
      </c>
      <c r="H9" s="14">
        <v>299</v>
      </c>
      <c r="I9" s="15">
        <f>H9*100/$L$16</f>
        <v>3.2958553791887124</v>
      </c>
      <c r="J9" s="14">
        <v>247</v>
      </c>
      <c r="K9" s="15">
        <f>J9*100/$L$16</f>
        <v>2.722663139329806</v>
      </c>
      <c r="L9" s="14">
        <v>188</v>
      </c>
      <c r="M9" s="15">
        <f>L9*100/$L$16</f>
        <v>2.072310405643739</v>
      </c>
      <c r="N9" s="14">
        <v>157</v>
      </c>
      <c r="O9" s="15">
        <f>N9*100/$L$16</f>
        <v>1.7305996472663139</v>
      </c>
      <c r="P9" s="40">
        <v>104</v>
      </c>
      <c r="Q9" s="15">
        <f>P9*100/$L$16</f>
        <v>1.146384479717813</v>
      </c>
      <c r="R9" s="10"/>
      <c r="S9" s="46" t="s">
        <v>8</v>
      </c>
      <c r="T9" s="47">
        <f>M4</f>
        <v>3.1525573192239857</v>
      </c>
      <c r="U9" s="47">
        <f t="shared" si="0"/>
        <v>-3.1525573192239857</v>
      </c>
      <c r="V9" s="47">
        <f>M5</f>
        <v>3.0974426807760143</v>
      </c>
      <c r="X9" s="37"/>
    </row>
    <row r="10" spans="1:24" ht="12.75">
      <c r="A10" s="14" t="s">
        <v>12</v>
      </c>
      <c r="B10" s="14">
        <v>370</v>
      </c>
      <c r="C10" s="15">
        <f>B10*100/$L$16</f>
        <v>4.078483245149912</v>
      </c>
      <c r="D10" s="14">
        <v>341</v>
      </c>
      <c r="E10" s="15">
        <f>D10*100/$L$16</f>
        <v>3.7588183421516757</v>
      </c>
      <c r="F10" s="14">
        <v>317</v>
      </c>
      <c r="G10" s="15">
        <f>F10*100/$L$16</f>
        <v>3.494268077601411</v>
      </c>
      <c r="H10" s="14">
        <v>278</v>
      </c>
      <c r="I10" s="15">
        <f>H10*100/$L$16</f>
        <v>3.064373897707231</v>
      </c>
      <c r="J10" s="14">
        <v>242</v>
      </c>
      <c r="K10" s="15">
        <f>J10*100/$L$16</f>
        <v>2.6675485008818343</v>
      </c>
      <c r="L10" s="14">
        <v>166</v>
      </c>
      <c r="M10" s="15">
        <f>L10*100/$L$16</f>
        <v>1.8298059964726632</v>
      </c>
      <c r="N10" s="14">
        <v>152</v>
      </c>
      <c r="O10" s="15">
        <f>N10*100/$L$16</f>
        <v>1.6754850088183422</v>
      </c>
      <c r="P10" s="40">
        <v>152</v>
      </c>
      <c r="Q10" s="15">
        <f>P10*100/$L$16</f>
        <v>1.6754850088183422</v>
      </c>
      <c r="R10" s="16"/>
      <c r="S10" s="46" t="s">
        <v>9</v>
      </c>
      <c r="T10" s="47">
        <f>O4</f>
        <v>3.1084656084656084</v>
      </c>
      <c r="U10" s="47">
        <f t="shared" si="0"/>
        <v>-3.1084656084656084</v>
      </c>
      <c r="V10" s="47">
        <f>O5</f>
        <v>3.1084656084656084</v>
      </c>
      <c r="X10" s="37"/>
    </row>
    <row r="11" spans="1:24" ht="13.5" thickBot="1">
      <c r="A11" s="18" t="s">
        <v>13</v>
      </c>
      <c r="B11" s="19">
        <f aca="true" t="shared" si="2" ref="B11:Q11">SUM(B9:B10)</f>
        <v>812</v>
      </c>
      <c r="C11" s="20">
        <f t="shared" si="2"/>
        <v>8.950617283950617</v>
      </c>
      <c r="D11" s="19">
        <f t="shared" si="2"/>
        <v>745</v>
      </c>
      <c r="E11" s="20">
        <f t="shared" si="2"/>
        <v>8.212081128747796</v>
      </c>
      <c r="F11" s="19">
        <f t="shared" si="2"/>
        <v>678</v>
      </c>
      <c r="G11" s="20">
        <f t="shared" si="2"/>
        <v>7.473544973544973</v>
      </c>
      <c r="H11" s="19">
        <f t="shared" si="2"/>
        <v>577</v>
      </c>
      <c r="I11" s="20">
        <f t="shared" si="2"/>
        <v>6.360229276895943</v>
      </c>
      <c r="J11" s="19">
        <f t="shared" si="2"/>
        <v>489</v>
      </c>
      <c r="K11" s="20">
        <f t="shared" si="2"/>
        <v>5.390211640211641</v>
      </c>
      <c r="L11" s="19">
        <f t="shared" si="2"/>
        <v>354</v>
      </c>
      <c r="M11" s="20">
        <f t="shared" si="2"/>
        <v>3.902116402116402</v>
      </c>
      <c r="N11" s="19">
        <f t="shared" si="2"/>
        <v>309</v>
      </c>
      <c r="O11" s="20">
        <f t="shared" si="2"/>
        <v>3.406084656084656</v>
      </c>
      <c r="P11" s="19">
        <f t="shared" si="2"/>
        <v>256</v>
      </c>
      <c r="Q11" s="20">
        <f t="shared" si="2"/>
        <v>2.821869488536155</v>
      </c>
      <c r="R11" s="16"/>
      <c r="S11" s="46" t="s">
        <v>10</v>
      </c>
      <c r="T11" s="47">
        <f>Q4</f>
        <v>3.626543209876543</v>
      </c>
      <c r="U11" s="47">
        <f t="shared" si="0"/>
        <v>-3.626543209876543</v>
      </c>
      <c r="V11" s="47">
        <f>Q5</f>
        <v>3.428130511463845</v>
      </c>
      <c r="X11" s="37"/>
    </row>
    <row r="12" spans="1:24" ht="12.75">
      <c r="A12" s="14"/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6" t="s">
        <v>14</v>
      </c>
      <c r="T12" s="47">
        <f>C9</f>
        <v>4.872134038800706</v>
      </c>
      <c r="U12" s="47">
        <f t="shared" si="0"/>
        <v>-4.872134038800706</v>
      </c>
      <c r="V12" s="47">
        <f>C10</f>
        <v>4.078483245149912</v>
      </c>
      <c r="X12" s="37"/>
    </row>
    <row r="13" spans="1:24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6" t="s">
        <v>15</v>
      </c>
      <c r="T13" s="47">
        <f>E9</f>
        <v>4.45326278659612</v>
      </c>
      <c r="U13" s="47">
        <f t="shared" si="0"/>
        <v>-4.45326278659612</v>
      </c>
      <c r="V13" s="47">
        <f>E10</f>
        <v>3.7588183421516757</v>
      </c>
      <c r="X13" s="37"/>
    </row>
    <row r="14" spans="1:24" ht="12.75">
      <c r="A14" s="14" t="s">
        <v>11</v>
      </c>
      <c r="B14" s="14">
        <v>71</v>
      </c>
      <c r="C14" s="15">
        <f>B14*100/$L$16</f>
        <v>0.7826278659611993</v>
      </c>
      <c r="D14" s="14">
        <v>55</v>
      </c>
      <c r="E14" s="15">
        <f>D14*100/$L$16</f>
        <v>0.6062610229276896</v>
      </c>
      <c r="F14" s="14">
        <v>10</v>
      </c>
      <c r="G14" s="15">
        <f>F14*100/$L$16</f>
        <v>0.11022927689594356</v>
      </c>
      <c r="H14" s="40">
        <v>1</v>
      </c>
      <c r="I14" s="15">
        <f>H14*100/$L$16</f>
        <v>0.011022927689594356</v>
      </c>
      <c r="J14" s="41">
        <v>0</v>
      </c>
      <c r="K14" s="15">
        <f>J14*100/$L$16</f>
        <v>0</v>
      </c>
      <c r="L14" s="26">
        <f>+SUM(B4,D4,F4,H4,J4,L4,N4,P4,B9,D9,F9,H9,J9,L9,N9,P9,B14,D14,F14,H14,J14)</f>
        <v>4595</v>
      </c>
      <c r="M14" s="27">
        <f>SUM(C4,E4,G4,I4,K4,M4,O4,Q4,C9,E9,G9,I9,K9,M9,O9,Q9,C14,E14,G14,I14,K14)</f>
        <v>50.65035273368607</v>
      </c>
      <c r="N14" s="14"/>
      <c r="O14" s="14"/>
      <c r="P14" s="14"/>
      <c r="Q14" s="14"/>
      <c r="S14" s="46" t="s">
        <v>16</v>
      </c>
      <c r="T14" s="47">
        <f>G9</f>
        <v>3.9792768959435625</v>
      </c>
      <c r="U14" s="47">
        <f t="shared" si="0"/>
        <v>-3.9792768959435625</v>
      </c>
      <c r="V14" s="47">
        <f>G10</f>
        <v>3.494268077601411</v>
      </c>
      <c r="X14" s="37"/>
    </row>
    <row r="15" spans="1:24" ht="12.75">
      <c r="A15" s="14" t="s">
        <v>12</v>
      </c>
      <c r="B15" s="14">
        <v>106</v>
      </c>
      <c r="C15" s="15">
        <f>B15*100/$L$16</f>
        <v>1.1684303350970018</v>
      </c>
      <c r="D15" s="14">
        <v>96</v>
      </c>
      <c r="E15" s="15">
        <f>D15*100/$L$16</f>
        <v>1.0582010582010581</v>
      </c>
      <c r="F15" s="14">
        <v>36</v>
      </c>
      <c r="G15" s="15">
        <f>F15*100/$L$16</f>
        <v>0.3968253968253968</v>
      </c>
      <c r="H15" s="40">
        <v>12</v>
      </c>
      <c r="I15" s="15">
        <f>H15*100/$L$16</f>
        <v>0.13227513227513227</v>
      </c>
      <c r="J15" s="41">
        <v>1</v>
      </c>
      <c r="K15" s="15">
        <f>J15*100/$L$16</f>
        <v>0.011022927689594356</v>
      </c>
      <c r="L15" s="26">
        <f>+SUM(B5,D5,F5,H5,J5,L5,N5,P5,B10,D10,F10,H10,J10,L10,N10,P10,B15,D15,F15,H15,J15)</f>
        <v>4477</v>
      </c>
      <c r="M15" s="27">
        <f>SUM(C5,E5,G5,I5,K5,M5,O5,Q5,C10,E10,G10,I10,K10,M10,O10,Q10,C15,E15,G15,I15,K15)</f>
        <v>49.34964726631394</v>
      </c>
      <c r="N15" s="14"/>
      <c r="O15" s="14"/>
      <c r="P15" s="14"/>
      <c r="Q15" s="14"/>
      <c r="S15" s="46" t="s">
        <v>17</v>
      </c>
      <c r="T15" s="47">
        <f>I9</f>
        <v>3.2958553791887124</v>
      </c>
      <c r="U15" s="47">
        <f t="shared" si="0"/>
        <v>-3.2958553791887124</v>
      </c>
      <c r="V15" s="47">
        <f>I10</f>
        <v>3.064373897707231</v>
      </c>
      <c r="X15" s="37"/>
    </row>
    <row r="16" spans="1:24" ht="13.5" thickBot="1">
      <c r="A16" s="18" t="s">
        <v>13</v>
      </c>
      <c r="B16" s="19">
        <f aca="true" t="shared" si="3" ref="B16:M16">SUM(B14:B15)</f>
        <v>177</v>
      </c>
      <c r="C16" s="20">
        <f t="shared" si="3"/>
        <v>1.951058201058201</v>
      </c>
      <c r="D16" s="19">
        <f t="shared" si="3"/>
        <v>151</v>
      </c>
      <c r="E16" s="20">
        <f t="shared" si="3"/>
        <v>1.6644620811287476</v>
      </c>
      <c r="F16" s="19">
        <f t="shared" si="3"/>
        <v>46</v>
      </c>
      <c r="G16" s="20">
        <f t="shared" si="3"/>
        <v>0.5070546737213404</v>
      </c>
      <c r="H16" s="19">
        <f t="shared" si="3"/>
        <v>13</v>
      </c>
      <c r="I16" s="20">
        <f t="shared" si="3"/>
        <v>0.1432980599647266</v>
      </c>
      <c r="J16" s="19">
        <f t="shared" si="3"/>
        <v>1</v>
      </c>
      <c r="K16" s="20">
        <f t="shared" si="3"/>
        <v>0.011022927689594356</v>
      </c>
      <c r="L16" s="19">
        <f t="shared" si="3"/>
        <v>9072</v>
      </c>
      <c r="M16" s="19">
        <f t="shared" si="3"/>
        <v>100</v>
      </c>
      <c r="N16" s="14"/>
      <c r="O16" s="14"/>
      <c r="P16" s="14"/>
      <c r="Q16" s="14"/>
      <c r="S16" s="46" t="s">
        <v>18</v>
      </c>
      <c r="T16" s="47">
        <f>K9</f>
        <v>2.722663139329806</v>
      </c>
      <c r="U16" s="47">
        <f t="shared" si="0"/>
        <v>-2.722663139329806</v>
      </c>
      <c r="V16" s="47">
        <f>K10</f>
        <v>2.6675485008818343</v>
      </c>
      <c r="X16" s="37"/>
    </row>
    <row r="17" spans="1:24" ht="12.75">
      <c r="A17" s="43" t="s">
        <v>27</v>
      </c>
      <c r="P17" s="28"/>
      <c r="Q17" s="28"/>
      <c r="S17" s="46" t="s">
        <v>19</v>
      </c>
      <c r="T17" s="47">
        <f>M9</f>
        <v>2.072310405643739</v>
      </c>
      <c r="U17" s="47">
        <f t="shared" si="0"/>
        <v>-2.072310405643739</v>
      </c>
      <c r="V17" s="47">
        <f>M10</f>
        <v>1.8298059964726632</v>
      </c>
      <c r="X17" s="37"/>
    </row>
    <row r="18" spans="1:24" ht="12.75">
      <c r="A18" s="42" t="s">
        <v>29</v>
      </c>
      <c r="B18" s="31"/>
      <c r="C18" s="32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28"/>
      <c r="O18" s="28"/>
      <c r="P18" s="28"/>
      <c r="Q18" s="28"/>
      <c r="S18" s="46" t="s">
        <v>20</v>
      </c>
      <c r="T18" s="49">
        <f>O9</f>
        <v>1.7305996472663139</v>
      </c>
      <c r="U18" s="49">
        <f t="shared" si="0"/>
        <v>-1.7305996472663139</v>
      </c>
      <c r="V18" s="49">
        <f>O10</f>
        <v>1.6754850088183422</v>
      </c>
      <c r="X18" s="37"/>
    </row>
    <row r="19" spans="4:24" ht="12.75">
      <c r="D19" s="33"/>
      <c r="O19" s="33"/>
      <c r="R19" s="29"/>
      <c r="S19" s="50" t="s">
        <v>21</v>
      </c>
      <c r="T19" s="51">
        <f>Q9</f>
        <v>1.146384479717813</v>
      </c>
      <c r="U19" s="49">
        <f t="shared" si="0"/>
        <v>-1.146384479717813</v>
      </c>
      <c r="V19" s="51">
        <f>Q10</f>
        <v>1.6754850088183422</v>
      </c>
      <c r="W19" s="52"/>
      <c r="X19" s="39"/>
    </row>
    <row r="20" spans="1:24" s="3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29"/>
      <c r="S20" s="46" t="s">
        <v>22</v>
      </c>
      <c r="T20" s="47">
        <f>C14</f>
        <v>0.7826278659611993</v>
      </c>
      <c r="U20" s="47">
        <f t="shared" si="0"/>
        <v>-0.7826278659611993</v>
      </c>
      <c r="V20" s="47">
        <f>C15</f>
        <v>1.1684303350970018</v>
      </c>
      <c r="W20" s="52"/>
      <c r="X20" s="39"/>
    </row>
    <row r="21" spans="19:26" ht="12.75">
      <c r="S21" s="46" t="s">
        <v>23</v>
      </c>
      <c r="T21" s="47">
        <f>E14</f>
        <v>0.6062610229276896</v>
      </c>
      <c r="U21" s="47">
        <f t="shared" si="0"/>
        <v>-0.6062610229276896</v>
      </c>
      <c r="V21" s="47">
        <f>E15</f>
        <v>1.0582010582010581</v>
      </c>
      <c r="W21" s="52"/>
      <c r="X21" s="39"/>
      <c r="Y21" s="30"/>
      <c r="Z21" s="30"/>
    </row>
    <row r="22" spans="19:24" ht="12.75">
      <c r="S22" s="46" t="s">
        <v>24</v>
      </c>
      <c r="T22" s="47">
        <f>G14</f>
        <v>0.11022927689594356</v>
      </c>
      <c r="U22" s="47">
        <f t="shared" si="0"/>
        <v>-0.11022927689594356</v>
      </c>
      <c r="V22" s="47">
        <f>G15</f>
        <v>0.3968253968253968</v>
      </c>
      <c r="X22" s="37"/>
    </row>
    <row r="23" spans="19:24" ht="12.75">
      <c r="S23" s="53" t="s">
        <v>25</v>
      </c>
      <c r="T23" s="47">
        <f>I14</f>
        <v>0.011022927689594356</v>
      </c>
      <c r="U23" s="47">
        <f t="shared" si="0"/>
        <v>-0.011022927689594356</v>
      </c>
      <c r="V23" s="47">
        <f>I15</f>
        <v>0.13227513227513227</v>
      </c>
      <c r="X23" s="37"/>
    </row>
    <row r="24" spans="19:24" ht="12.75">
      <c r="S24" s="53" t="s">
        <v>26</v>
      </c>
      <c r="T24" s="47">
        <f>K14</f>
        <v>0</v>
      </c>
      <c r="U24" s="47">
        <f t="shared" si="0"/>
        <v>0</v>
      </c>
      <c r="V24" s="47">
        <f>K15</f>
        <v>0.011022927689594356</v>
      </c>
      <c r="X24" s="37"/>
    </row>
    <row r="25" ht="12.75">
      <c r="X25" s="37"/>
    </row>
    <row r="26" ht="12.75">
      <c r="X26" s="37"/>
    </row>
    <row r="27" ht="12.75">
      <c r="X27" s="37"/>
    </row>
    <row r="29" ht="12.75"/>
    <row r="30" ht="12.75"/>
    <row r="43" spans="6:17" ht="12.75"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6:17" ht="12.75"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6:17" ht="12.75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6:17" ht="12.75"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6:17" ht="12.75"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6:17" ht="12.75"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6:17" ht="12.75">
      <c r="F49" s="34"/>
      <c r="G49" s="35"/>
      <c r="H49" s="36"/>
      <c r="I49" s="36"/>
      <c r="J49" s="36"/>
      <c r="K49" s="30"/>
      <c r="L49" s="30"/>
      <c r="M49" s="30"/>
      <c r="N49" s="30"/>
      <c r="O49" s="30"/>
      <c r="P49" s="30"/>
      <c r="Q49" s="30"/>
    </row>
    <row r="50" spans="6:17" ht="12.75">
      <c r="F50" s="34"/>
      <c r="G50" s="35"/>
      <c r="H50" s="36"/>
      <c r="I50" s="36"/>
      <c r="J50" s="36"/>
      <c r="K50" s="30"/>
      <c r="L50" s="30"/>
      <c r="M50" s="30"/>
      <c r="N50" s="30"/>
      <c r="O50" s="30"/>
      <c r="P50" s="30"/>
      <c r="Q50" s="30"/>
    </row>
    <row r="51" spans="6:17" ht="12.75">
      <c r="F51" s="34"/>
      <c r="G51" s="35"/>
      <c r="H51" s="36"/>
      <c r="I51" s="36"/>
      <c r="J51" s="36"/>
      <c r="K51" s="30"/>
      <c r="L51" s="30"/>
      <c r="M51" s="30"/>
      <c r="N51" s="30"/>
      <c r="O51" s="30"/>
      <c r="P51" s="30"/>
      <c r="Q51" s="30"/>
    </row>
    <row r="52" spans="6:17" ht="12.75">
      <c r="F52" s="34"/>
      <c r="G52" s="35"/>
      <c r="H52" s="36"/>
      <c r="I52" s="36"/>
      <c r="J52" s="36"/>
      <c r="K52" s="30"/>
      <c r="L52" s="30"/>
      <c r="M52" s="30"/>
      <c r="N52" s="30"/>
      <c r="O52" s="30"/>
      <c r="P52" s="30"/>
      <c r="Q52" s="30"/>
    </row>
    <row r="53" spans="6:17" ht="12.75">
      <c r="F53" s="34"/>
      <c r="G53" s="35"/>
      <c r="H53" s="36"/>
      <c r="I53" s="36"/>
      <c r="J53" s="36"/>
      <c r="K53" s="30"/>
      <c r="L53" s="30"/>
      <c r="M53" s="30"/>
      <c r="N53" s="30"/>
      <c r="O53" s="30"/>
      <c r="P53" s="30"/>
      <c r="Q53" s="30"/>
    </row>
    <row r="54" spans="6:17" ht="12.75">
      <c r="F54" s="34"/>
      <c r="G54" s="35"/>
      <c r="H54" s="36"/>
      <c r="I54" s="36"/>
      <c r="J54" s="36"/>
      <c r="K54" s="30"/>
      <c r="L54" s="30"/>
      <c r="M54" s="30"/>
      <c r="N54" s="30"/>
      <c r="O54" s="30"/>
      <c r="P54" s="30"/>
      <c r="Q54" s="30"/>
    </row>
    <row r="55" spans="6:17" ht="12.75">
      <c r="F55" s="34"/>
      <c r="G55" s="35"/>
      <c r="H55" s="36"/>
      <c r="I55" s="36"/>
      <c r="J55" s="36"/>
      <c r="K55" s="30"/>
      <c r="L55" s="30"/>
      <c r="M55" s="30"/>
      <c r="N55" s="30"/>
      <c r="O55" s="30"/>
      <c r="P55" s="30"/>
      <c r="Q55" s="30"/>
    </row>
    <row r="56" spans="6:17" ht="12.75">
      <c r="F56" s="34"/>
      <c r="G56" s="35"/>
      <c r="H56" s="36"/>
      <c r="I56" s="36"/>
      <c r="J56" s="36"/>
      <c r="K56" s="30"/>
      <c r="L56" s="30"/>
      <c r="M56" s="30"/>
      <c r="N56" s="30"/>
      <c r="O56" s="30"/>
      <c r="P56" s="30"/>
      <c r="Q56" s="30"/>
    </row>
    <row r="57" spans="6:17" ht="12.75">
      <c r="F57" s="34"/>
      <c r="G57" s="35"/>
      <c r="H57" s="36"/>
      <c r="I57" s="36"/>
      <c r="J57" s="36"/>
      <c r="K57" s="30"/>
      <c r="L57" s="30"/>
      <c r="M57" s="30"/>
      <c r="N57" s="30"/>
      <c r="O57" s="30"/>
      <c r="P57" s="30"/>
      <c r="Q57" s="30"/>
    </row>
    <row r="58" spans="6:17" ht="12.75">
      <c r="F58" s="34"/>
      <c r="G58" s="35"/>
      <c r="H58" s="36"/>
      <c r="I58" s="36"/>
      <c r="J58" s="36"/>
      <c r="K58" s="30"/>
      <c r="L58" s="30"/>
      <c r="M58" s="30"/>
      <c r="N58" s="30"/>
      <c r="O58" s="30"/>
      <c r="P58" s="30"/>
      <c r="Q58" s="30"/>
    </row>
    <row r="59" spans="6:17" ht="12.75">
      <c r="F59" s="34"/>
      <c r="G59" s="35"/>
      <c r="H59" s="36"/>
      <c r="I59" s="36"/>
      <c r="J59" s="36"/>
      <c r="K59" s="30"/>
      <c r="L59" s="30"/>
      <c r="M59" s="30"/>
      <c r="N59" s="30"/>
      <c r="O59" s="30"/>
      <c r="P59" s="30"/>
      <c r="Q59" s="30"/>
    </row>
    <row r="60" spans="6:17" ht="12.75">
      <c r="F60" s="34"/>
      <c r="G60" s="35"/>
      <c r="H60" s="36"/>
      <c r="I60" s="36"/>
      <c r="J60" s="36"/>
      <c r="K60" s="30"/>
      <c r="L60" s="30"/>
      <c r="M60" s="30"/>
      <c r="N60" s="30"/>
      <c r="O60" s="30"/>
      <c r="P60" s="30"/>
      <c r="Q60" s="30"/>
    </row>
    <row r="61" spans="6:17" ht="12.75">
      <c r="F61" s="34"/>
      <c r="G61" s="35"/>
      <c r="H61" s="36"/>
      <c r="I61" s="36"/>
      <c r="J61" s="36"/>
      <c r="K61" s="30"/>
      <c r="L61" s="30"/>
      <c r="M61" s="30"/>
      <c r="N61" s="30"/>
      <c r="O61" s="30"/>
      <c r="P61" s="30"/>
      <c r="Q61" s="30"/>
    </row>
    <row r="62" spans="6:17" ht="12.75">
      <c r="F62" s="34"/>
      <c r="G62" s="35"/>
      <c r="H62" s="36"/>
      <c r="I62" s="36"/>
      <c r="J62" s="36"/>
      <c r="K62" s="30"/>
      <c r="L62" s="30"/>
      <c r="M62" s="30"/>
      <c r="N62" s="30"/>
      <c r="O62" s="30"/>
      <c r="P62" s="30"/>
      <c r="Q62" s="30"/>
    </row>
    <row r="63" spans="6:17" ht="12.75">
      <c r="F63" s="34"/>
      <c r="G63" s="35"/>
      <c r="H63" s="36"/>
      <c r="I63" s="36"/>
      <c r="J63" s="36"/>
      <c r="K63" s="30"/>
      <c r="L63" s="30"/>
      <c r="M63" s="30"/>
      <c r="N63" s="30"/>
      <c r="O63" s="30"/>
      <c r="P63" s="30"/>
      <c r="Q63" s="30"/>
    </row>
    <row r="64" spans="6:17" ht="12.75">
      <c r="F64" s="34"/>
      <c r="G64" s="35"/>
      <c r="H64" s="36"/>
      <c r="I64" s="36"/>
      <c r="J64" s="36"/>
      <c r="K64" s="30"/>
      <c r="L64" s="30"/>
      <c r="M64" s="30"/>
      <c r="N64" s="30"/>
      <c r="O64" s="30"/>
      <c r="P64" s="30"/>
      <c r="Q64" s="30"/>
    </row>
    <row r="65" spans="5:17" ht="12.75">
      <c r="E65" s="30"/>
      <c r="F65" s="34"/>
      <c r="G65" s="35"/>
      <c r="H65" s="36"/>
      <c r="I65" s="36"/>
      <c r="J65" s="36"/>
      <c r="K65" s="30"/>
      <c r="L65" s="30"/>
      <c r="M65" s="30"/>
      <c r="N65" s="30"/>
      <c r="O65" s="30"/>
      <c r="P65" s="30"/>
      <c r="Q65" s="30"/>
    </row>
    <row r="66" spans="5:17" ht="12.75">
      <c r="E66" s="30"/>
      <c r="F66" s="34"/>
      <c r="G66" s="35"/>
      <c r="H66" s="36"/>
      <c r="I66" s="36"/>
      <c r="J66" s="36"/>
      <c r="K66" s="30"/>
      <c r="L66" s="30"/>
      <c r="M66" s="30"/>
      <c r="N66" s="30"/>
      <c r="O66" s="30"/>
      <c r="P66" s="30"/>
      <c r="Q66" s="30"/>
    </row>
    <row r="67" spans="5:17" ht="12.75">
      <c r="E67" s="30"/>
      <c r="F67" s="34"/>
      <c r="G67" s="35"/>
      <c r="H67" s="36"/>
      <c r="I67" s="36"/>
      <c r="J67" s="36"/>
      <c r="K67" s="30"/>
      <c r="L67" s="30"/>
      <c r="M67" s="30"/>
      <c r="N67" s="30"/>
      <c r="O67" s="30"/>
      <c r="P67" s="30"/>
      <c r="Q67" s="30"/>
    </row>
    <row r="68" spans="5:17" ht="12.75">
      <c r="E68" s="30"/>
      <c r="F68" s="34"/>
      <c r="G68" s="35"/>
      <c r="H68" s="36"/>
      <c r="I68" s="36"/>
      <c r="J68" s="36"/>
      <c r="K68" s="30"/>
      <c r="L68" s="30"/>
      <c r="M68" s="30"/>
      <c r="N68" s="30"/>
      <c r="O68" s="30"/>
      <c r="P68" s="30"/>
      <c r="Q68" s="30"/>
    </row>
    <row r="69" spans="5:17" ht="12.75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5:17" ht="12.75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5:17" ht="12.75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5:17" ht="12.75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5:17" ht="12.75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5:17" ht="12.75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5:17" ht="12.75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5:17" ht="12.75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5:17" ht="12.75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5:17" ht="12.75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5:17" ht="12.75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5:17" ht="12.75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5:17" ht="12.75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5:17" ht="12.75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5:17" ht="12.75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5:17" ht="12.75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5:17" ht="12.75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5:17" ht="12.7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5:17" ht="12.75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5:17" ht="12.7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5:17" ht="12.7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5:17" ht="12.75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5:17" ht="12.7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5:17" ht="12.7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5:17" ht="12.7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5:17" ht="12.7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5:17" ht="12.7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5:17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5:17" ht="12.7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5:17" ht="12.7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5:17" ht="12.7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5:17" ht="12.7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5:17" ht="12.7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5:17" ht="12.7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5:17" ht="12.7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5:17" ht="12.7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5:17" ht="12.7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5:17" ht="12.7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5:17" ht="12.7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5:17" ht="12.7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5:17" ht="12.7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5:17" ht="12.7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5:17" ht="12.7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5:17" ht="12.7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5:17" ht="12.7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5:17" ht="12.7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5:17" ht="12.7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5:17" ht="12.7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5:17" ht="12.7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5:17" ht="12.7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5:17" ht="12.7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5:17" ht="12.7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5:17" ht="12.7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5:17" ht="12.7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5:17" ht="12.7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5:17" ht="12.7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5:17" ht="12.7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5:17" ht="12.7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5:17" ht="12.7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5:17" ht="12.7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5:17" ht="12.75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5:17" ht="12.75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5:17" ht="12.75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5:17" ht="12.75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5:17" ht="12.75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5:17" ht="12.75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5:17" ht="12.75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5:17" ht="12.75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5:17" ht="12.75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5:17" ht="12.75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5:17" ht="12.75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5:17" ht="12.75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5:17" ht="12.75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5:17" ht="12.75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5:17" ht="12.75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5:17" ht="12.75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5:17" ht="12.75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5:17" ht="12.75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5:17" ht="12.75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5:17" ht="12.75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5:17" ht="12.75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5:17" ht="12.75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5:17" ht="12.75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5:17" ht="12.75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5:17" ht="12.75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5:17" ht="12.75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5:17" ht="12.75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5:17" ht="12.75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5:17" ht="12.75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5:17" ht="12.75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5:17" ht="12.75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5:17" ht="12.75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5:17" ht="12.75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5:17" ht="12.75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5:17" ht="12.75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5:17" ht="12.75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5:17" ht="12.75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5:17" ht="12.75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5:17" ht="12.75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5:17" ht="12.75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5:17" ht="12.75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5:17" ht="12.75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5:17" ht="12.75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5:17" ht="12.75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5:17" ht="12.75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5:17" ht="12.75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5:17" ht="12.75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5:17" ht="12.75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5:17" ht="12.75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5:17" ht="12.75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5:17" ht="12.75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5:17" ht="12.75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5:17" ht="12.75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5:17" ht="12.75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5:17" ht="12.75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5:17" ht="12.75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5:17" ht="12.75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5:17" ht="12.75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5:17" ht="12.75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5:17" ht="12.75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5:17" ht="12.75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5:17" ht="12.75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5:17" ht="12.75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5:17" ht="12.75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5:17" ht="12.75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5:17" ht="12.75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5:17" ht="12.75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5:17" ht="12.75"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5:17" ht="12.75"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5:17" ht="12.75"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5:17" ht="12.75"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5:17" ht="12.75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5:17" ht="12.75"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5:17" ht="12.75"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5:17" ht="12.75"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5:17" ht="12.75"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5:17" ht="12.75"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5:17" ht="12.75"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5:17" ht="12.75"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5:17" ht="12.75"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S6 F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2010-05-17T09:12:09Z</cp:lastPrinted>
  <dcterms:created xsi:type="dcterms:W3CDTF">2007-11-19T16:13:37Z</dcterms:created>
  <dcterms:modified xsi:type="dcterms:W3CDTF">2022-06-17T12:34:24Z</dcterms:modified>
  <cp:category/>
  <cp:version/>
  <cp:contentType/>
  <cp:contentStatus/>
</cp:coreProperties>
</file>