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245" activeTab="0"/>
  </bookViews>
  <sheets>
    <sheet name="02.03.09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<sst xmlns="http://schemas.openxmlformats.org/spreadsheetml/2006/main" count="84" uniqueCount="30">
  <si>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02.03.09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</si>
  <si>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</si>
  <si>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</si>
  <si>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</si>
  <si>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</si>
  <si>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</si>
  <si>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</si>
  <si>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</si>
  <si>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</si>
  <si>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</si>
  <si>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</si>
  <si>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</si>
  <si>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</si>
  <si>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</si>
  <si>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</si>
  <si>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</si>
  <si>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</si>
  <si>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</si>
  <si>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</si>
  <si>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</si>
  <si>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</si>
  <si>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</si>
  <si>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</si>
  <si>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</si>
  <si>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</si>
  <si>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</si>
  <si>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</si>
  <si>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</si>
  <si>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Total. Grups quinquennals. 2021</t>
    </r>
    <r>
      <rPr>
        <vertAlign val="superscript"/>
        <sz val="12"/>
        <rFont val="Arial"/>
        <family val="2"/>
      </rPr>
      <t>1</t>
    </r>
  </si>
  <si>
    <t>1. Dades a 1 de gener de 2022.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</si>
</sst>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  <numFmt numFmtId="220" formatCode="[$-C0A]dddd\,\ d\ &quot;de&quot;\ mmmm\ &quot;de&quot;\ 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12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49" fontId="5" fillId="33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54" applyFont="1" applyFill="1" applyBorder="1" applyAlignment="1">
      <alignment horizontal="right" wrapText="1"/>
      <protection/>
    </xf>
    <xf numFmtId="9" fontId="8" fillId="0" borderId="0" xfId="56" applyFont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55" fillId="0" borderId="0" xfId="0" applyFont="1" applyAlignment="1">
      <alignment/>
    </xf>
    <xf numFmtId="49" fontId="56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49" fontId="56" fillId="0" borderId="0" xfId="0" applyNumberFormat="1" applyFont="1" applyBorder="1" applyAlignment="1">
      <alignment horizontal="left"/>
    </xf>
    <xf numFmtId="2" fontId="56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" fontId="8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Total. 2021</a:t>
            </a:r>
          </a:p>
        </c:rich>
      </c:tx>
      <c:layout>
        <c:manualLayout>
          <c:xMode val="factor"/>
          <c:yMode val="factor"/>
          <c:x val="0.01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15"/>
          <c:w val="0.88575"/>
          <c:h val="0.825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'02.03.09'!$S$4:$S$24</c:f>
              <c:strCache/>
            </c:strRef>
          </c:cat>
          <c:val>
            <c:numRef>
              <c:f>'02.03.09'!$U$4:$U$24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'02.03.09'!$V$4:$V$24</c:f>
              <c:numCache/>
            </c:numRef>
          </c:val>
        </c:ser>
        <c:overlap val="100"/>
        <c:gapWidth val="30"/>
        <c:axId val="55001027"/>
        <c:axId val="25247196"/>
      </c:barChart>
      <c:catAx>
        <c:axId val="55001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7196"/>
        <c:crosses val="autoZero"/>
        <c:auto val="1"/>
        <c:lblOffset val="100"/>
        <c:tickLblSkip val="2"/>
        <c:noMultiLvlLbl val="0"/>
      </c:catAx>
      <c:valAx>
        <c:axId val="25247196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01027"/>
        <c:crossesAt val="1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16</xdr:col>
      <xdr:colOff>0</xdr:colOff>
      <xdr:row>41</xdr:row>
      <xdr:rowOff>47625</xdr:rowOff>
    </xdr:to>
    <xdr:graphicFrame>
      <xdr:nvGraphicFramePr>
        <xdr:cNvPr id="1" name="Gráfico 1"/>
        <xdr:cNvGraphicFramePr/>
      </xdr:nvGraphicFramePr>
      <xdr:xfrm>
        <a:off x="533400" y="3219450"/>
        <a:ext cx="56864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66675</xdr:colOff>
      <xdr:row>21</xdr:row>
      <xdr:rowOff>38100</xdr:rowOff>
    </xdr:from>
    <xdr:ext cx="219075" cy="161925"/>
    <xdr:sp>
      <xdr:nvSpPr>
        <xdr:cNvPr id="2" name="Text Box 2"/>
        <xdr:cNvSpPr txBox="1">
          <a:spLocks noChangeArrowheads="1"/>
        </xdr:cNvSpPr>
      </xdr:nvSpPr>
      <xdr:spPr>
        <a:xfrm>
          <a:off x="962025" y="3571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Edat</a:t>
          </a:r>
        </a:p>
      </xdr:txBody>
    </xdr:sp>
    <xdr:clientData/>
  </xdr:oneCellAnchor>
  <xdr:oneCellAnchor>
    <xdr:from>
      <xdr:col>13</xdr:col>
      <xdr:colOff>114300</xdr:colOff>
      <xdr:row>40</xdr:row>
      <xdr:rowOff>19050</xdr:rowOff>
    </xdr:from>
    <xdr:ext cx="523875" cy="161925"/>
    <xdr:sp>
      <xdr:nvSpPr>
        <xdr:cNvPr id="3" name="Text Box 3"/>
        <xdr:cNvSpPr txBox="1">
          <a:spLocks noChangeArrowheads="1"/>
        </xdr:cNvSpPr>
      </xdr:nvSpPr>
      <xdr:spPr>
        <a:xfrm>
          <a:off x="5219700" y="66294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Població</a:t>
          </a:r>
        </a:p>
      </xdr:txBody>
    </xdr:sp>
    <xdr:clientData/>
  </xdr:oneCellAnchor>
  <xdr:oneCellAnchor>
    <xdr:from>
      <xdr:col>13</xdr:col>
      <xdr:colOff>123825</xdr:colOff>
      <xdr:row>27</xdr:row>
      <xdr:rowOff>66675</xdr:rowOff>
    </xdr:from>
    <xdr:ext cx="428625" cy="171450"/>
    <xdr:sp>
      <xdr:nvSpPr>
        <xdr:cNvPr id="4" name="Text Box 4"/>
        <xdr:cNvSpPr txBox="1">
          <a:spLocks noChangeArrowheads="1"/>
        </xdr:cNvSpPr>
      </xdr:nvSpPr>
      <xdr:spPr>
        <a:xfrm>
          <a:off x="5229225" y="4572000"/>
          <a:ext cx="428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295275</xdr:colOff>
      <xdr:row>27</xdr:row>
      <xdr:rowOff>38100</xdr:rowOff>
    </xdr:from>
    <xdr:ext cx="476250" cy="171450"/>
    <xdr:sp>
      <xdr:nvSpPr>
        <xdr:cNvPr id="5" name="Text Box 5"/>
        <xdr:cNvSpPr txBox="1">
          <a:spLocks noChangeArrowheads="1"/>
        </xdr:cNvSpPr>
      </xdr:nvSpPr>
      <xdr:spPr>
        <a:xfrm>
          <a:off x="1581150" y="4543425"/>
          <a:ext cx="4762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2"/>
  <sheetViews>
    <sheetView tabSelected="1" zoomScalePageLayoutView="0" workbookViewId="0" topLeftCell="A1">
      <selection activeCell="T33" sqref="T33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5.8515625" style="0" bestFit="1" customWidth="1"/>
    <col min="4" max="4" width="5.421875" style="0" customWidth="1"/>
    <col min="5" max="5" width="5.8515625" style="0" bestFit="1" customWidth="1"/>
    <col min="6" max="6" width="5.421875" style="0" customWidth="1"/>
    <col min="7" max="7" width="5.8515625" style="0" bestFit="1" customWidth="1"/>
    <col min="8" max="8" width="5.421875" style="0" customWidth="1"/>
    <col min="9" max="9" width="5.8515625" style="0" bestFit="1" customWidth="1"/>
    <col min="10" max="10" width="5.421875" style="0" customWidth="1"/>
    <col min="11" max="11" width="5.8515625" style="0" bestFit="1" customWidth="1"/>
    <col min="12" max="12" width="6.28125" style="0" customWidth="1"/>
    <col min="13" max="13" width="5.8515625" style="0" bestFit="1" customWidth="1"/>
    <col min="14" max="14" width="5.421875" style="0" customWidth="1"/>
    <col min="15" max="15" width="5.8515625" style="0" bestFit="1" customWidth="1"/>
    <col min="16" max="16" width="5.421875" style="0" customWidth="1"/>
    <col min="17" max="17" width="4.421875" style="0" customWidth="1"/>
    <col min="18" max="18" width="5.7109375" style="2" customWidth="1"/>
  </cols>
  <sheetData>
    <row r="1" ht="15.75">
      <c r="A1" s="1" t="s">
        <v>0</v>
      </c>
    </row>
    <row r="2" spans="1:23" ht="18">
      <c r="A2" s="3" t="s">
        <v>28</v>
      </c>
      <c r="S2" s="43"/>
      <c r="T2" s="43"/>
      <c r="U2" s="43"/>
      <c r="V2" s="43"/>
      <c r="W2" s="23"/>
    </row>
    <row r="3" spans="1:47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43"/>
      <c r="T3" s="43" t="s">
        <v>11</v>
      </c>
      <c r="U3" s="43" t="s">
        <v>11</v>
      </c>
      <c r="V3" s="43" t="s">
        <v>12</v>
      </c>
      <c r="W3" s="41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  <c r="AN3" s="2"/>
      <c r="AO3" s="2"/>
      <c r="AP3" s="2"/>
      <c r="AQ3" s="2"/>
      <c r="AR3" s="2"/>
      <c r="AS3" s="2"/>
      <c r="AT3" s="2"/>
      <c r="AU3" s="2"/>
    </row>
    <row r="4" spans="1:39" ht="12.75">
      <c r="A4" s="14" t="s">
        <v>11</v>
      </c>
      <c r="B4" s="49">
        <v>4391</v>
      </c>
      <c r="C4" s="16">
        <f>B4*100/$L$16</f>
        <v>2.0351316277345197</v>
      </c>
      <c r="D4" s="49">
        <v>5790</v>
      </c>
      <c r="E4" s="16">
        <f>D4*100/$L$16</f>
        <v>2.6835372636262513</v>
      </c>
      <c r="F4" s="49">
        <v>6497</v>
      </c>
      <c r="G4" s="16">
        <f>F4*100/$L$16</f>
        <v>3.011216166110493</v>
      </c>
      <c r="H4" s="49">
        <v>6108</v>
      </c>
      <c r="I4" s="16">
        <f>H4*100/$L$16</f>
        <v>2.830923248053393</v>
      </c>
      <c r="J4" s="49">
        <v>5851</v>
      </c>
      <c r="K4" s="16">
        <f>J4*100/$L$16</f>
        <v>2.7118094178717094</v>
      </c>
      <c r="L4" s="49">
        <v>6054</v>
      </c>
      <c r="M4" s="16">
        <f>L4*100/$L$16</f>
        <v>2.805895439377086</v>
      </c>
      <c r="N4" s="49">
        <v>6197</v>
      </c>
      <c r="O4" s="16">
        <f>N4*100/$L$16</f>
        <v>2.8721727845754543</v>
      </c>
      <c r="P4" s="49">
        <v>6945</v>
      </c>
      <c r="Q4" s="16">
        <f>P4*100/$L$16</f>
        <v>3.2188542825361512</v>
      </c>
      <c r="R4" s="17"/>
      <c r="S4" s="44" t="s">
        <v>2</v>
      </c>
      <c r="T4" s="45">
        <f>C4</f>
        <v>2.0351316277345197</v>
      </c>
      <c r="U4" s="45">
        <f aca="true" t="shared" si="0" ref="U4:U24">-T4</f>
        <v>-2.0351316277345197</v>
      </c>
      <c r="V4" s="45">
        <f>C5</f>
        <v>2.017519466073415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8" t="s">
        <v>12</v>
      </c>
      <c r="B5" s="49">
        <v>4353</v>
      </c>
      <c r="C5" s="16">
        <f>B5*100/$L$16</f>
        <v>2.017519466073415</v>
      </c>
      <c r="D5" s="49">
        <v>5246</v>
      </c>
      <c r="E5" s="16">
        <f>D5*100/$L$16</f>
        <v>2.431405265109381</v>
      </c>
      <c r="F5" s="49">
        <v>6089</v>
      </c>
      <c r="G5" s="16">
        <f>F5*100/$L$16</f>
        <v>2.82211716722284</v>
      </c>
      <c r="H5" s="49">
        <v>5946</v>
      </c>
      <c r="I5" s="16">
        <f>H5*100/$L$16</f>
        <v>2.7558398220244715</v>
      </c>
      <c r="J5" s="49">
        <v>5647</v>
      </c>
      <c r="K5" s="16">
        <f>J5*100/$L$16</f>
        <v>2.617259918427883</v>
      </c>
      <c r="L5" s="49">
        <v>5839</v>
      </c>
      <c r="M5" s="16">
        <f>L5*100/$L$16</f>
        <v>2.7062476826103077</v>
      </c>
      <c r="N5" s="49">
        <v>6240</v>
      </c>
      <c r="O5" s="16">
        <f>N5*100/$L$16</f>
        <v>2.8921023359288096</v>
      </c>
      <c r="P5" s="49">
        <v>7090</v>
      </c>
      <c r="Q5" s="16">
        <f>P5*100/$L$16</f>
        <v>3.2860585836114202</v>
      </c>
      <c r="R5" s="17"/>
      <c r="S5" s="44" t="s">
        <v>4</v>
      </c>
      <c r="T5" s="45">
        <f>E4</f>
        <v>2.6835372636262513</v>
      </c>
      <c r="U5" s="45">
        <f t="shared" si="0"/>
        <v>-2.6835372636262513</v>
      </c>
      <c r="V5" s="45">
        <f>E5</f>
        <v>2.431405265109381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3" ht="13.5" thickBot="1">
      <c r="A6" s="19" t="s">
        <v>13</v>
      </c>
      <c r="B6" s="20">
        <f aca="true" t="shared" si="1" ref="B6:Q6">SUM(B4:B5)</f>
        <v>8744</v>
      </c>
      <c r="C6" s="21">
        <f>SUM(C4:C5)</f>
        <v>4.052651093807935</v>
      </c>
      <c r="D6" s="20">
        <f t="shared" si="1"/>
        <v>11036</v>
      </c>
      <c r="E6" s="21">
        <f t="shared" si="1"/>
        <v>5.114942528735632</v>
      </c>
      <c r="F6" s="20">
        <f t="shared" si="1"/>
        <v>12586</v>
      </c>
      <c r="G6" s="21">
        <f t="shared" si="1"/>
        <v>5.833333333333333</v>
      </c>
      <c r="H6" s="20">
        <f t="shared" si="1"/>
        <v>12054</v>
      </c>
      <c r="I6" s="21">
        <f t="shared" si="1"/>
        <v>5.586763070077865</v>
      </c>
      <c r="J6" s="20">
        <f t="shared" si="1"/>
        <v>11498</v>
      </c>
      <c r="K6" s="21">
        <f t="shared" si="1"/>
        <v>5.329069336299592</v>
      </c>
      <c r="L6" s="20">
        <f t="shared" si="1"/>
        <v>11893</v>
      </c>
      <c r="M6" s="21">
        <f t="shared" si="1"/>
        <v>5.5121431219873935</v>
      </c>
      <c r="N6" s="20">
        <f t="shared" si="1"/>
        <v>12437</v>
      </c>
      <c r="O6" s="21">
        <f t="shared" si="1"/>
        <v>5.764275120504264</v>
      </c>
      <c r="P6" s="20">
        <f t="shared" si="1"/>
        <v>14035</v>
      </c>
      <c r="Q6" s="21">
        <f t="shared" si="1"/>
        <v>6.5049128661475715</v>
      </c>
      <c r="R6" s="22"/>
      <c r="S6" s="44" t="s">
        <v>5</v>
      </c>
      <c r="T6" s="45">
        <f>G4</f>
        <v>3.011216166110493</v>
      </c>
      <c r="U6" s="45">
        <f t="shared" si="0"/>
        <v>-3.011216166110493</v>
      </c>
      <c r="V6" s="45">
        <f>G5</f>
        <v>2.82211716722284</v>
      </c>
      <c r="W6" s="23"/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3"/>
      <c r="S7" s="44" t="s">
        <v>6</v>
      </c>
      <c r="T7" s="45">
        <f>I4</f>
        <v>2.830923248053393</v>
      </c>
      <c r="U7" s="45">
        <f t="shared" si="0"/>
        <v>-2.830923248053393</v>
      </c>
      <c r="V7" s="45">
        <f>I5</f>
        <v>2.7558398220244715</v>
      </c>
      <c r="W7" s="23"/>
    </row>
    <row r="8" spans="1:23" ht="12.75">
      <c r="A8" s="4" t="s">
        <v>1</v>
      </c>
      <c r="B8" s="5" t="s">
        <v>14</v>
      </c>
      <c r="C8" s="5" t="s">
        <v>3</v>
      </c>
      <c r="D8" s="24" t="s">
        <v>15</v>
      </c>
      <c r="E8" s="24" t="s">
        <v>3</v>
      </c>
      <c r="F8" s="25" t="s">
        <v>16</v>
      </c>
      <c r="G8" s="25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44" t="s">
        <v>7</v>
      </c>
      <c r="T8" s="45">
        <f>K4</f>
        <v>2.7118094178717094</v>
      </c>
      <c r="U8" s="45">
        <f t="shared" si="0"/>
        <v>-2.7118094178717094</v>
      </c>
      <c r="V8" s="45">
        <f>K5</f>
        <v>2.617259918427883</v>
      </c>
      <c r="W8" s="23"/>
    </row>
    <row r="9" spans="1:23" ht="12.75">
      <c r="A9" s="14" t="s">
        <v>11</v>
      </c>
      <c r="B9" s="49">
        <v>8708</v>
      </c>
      <c r="C9" s="16">
        <f>B9*100/$L$16</f>
        <v>4.03596588802373</v>
      </c>
      <c r="D9" s="49">
        <v>9394</v>
      </c>
      <c r="E9" s="16">
        <f>D9*100/$L$16</f>
        <v>4.353911753800519</v>
      </c>
      <c r="F9" s="49">
        <v>8202</v>
      </c>
      <c r="G9" s="16">
        <f>F9*100/$L$16</f>
        <v>3.8014460511679644</v>
      </c>
      <c r="H9" s="49">
        <v>7097</v>
      </c>
      <c r="I9" s="16">
        <f>H9*100/$L$16</f>
        <v>3.289302929180571</v>
      </c>
      <c r="J9" s="49">
        <v>6157</v>
      </c>
      <c r="K9" s="16">
        <f>J9*100/$L$16</f>
        <v>2.853633667037449</v>
      </c>
      <c r="L9" s="49">
        <v>4894</v>
      </c>
      <c r="M9" s="16">
        <f>L9*100/$L$16</f>
        <v>2.268261030774935</v>
      </c>
      <c r="N9" s="49">
        <v>4300</v>
      </c>
      <c r="O9" s="16">
        <f>N9*100/$L$16</f>
        <v>1.9929551353355581</v>
      </c>
      <c r="P9" s="49">
        <v>3552</v>
      </c>
      <c r="Q9" s="16">
        <f>P9*100/$L$16</f>
        <v>1.646273637374861</v>
      </c>
      <c r="R9" s="10"/>
      <c r="S9" s="44" t="s">
        <v>8</v>
      </c>
      <c r="T9" s="45">
        <f>M4</f>
        <v>2.805895439377086</v>
      </c>
      <c r="U9" s="45">
        <f t="shared" si="0"/>
        <v>-2.805895439377086</v>
      </c>
      <c r="V9" s="45">
        <f>M5</f>
        <v>2.7062476826103077</v>
      </c>
      <c r="W9" s="23"/>
    </row>
    <row r="10" spans="1:23" ht="12.75">
      <c r="A10" s="14" t="s">
        <v>12</v>
      </c>
      <c r="B10" s="49">
        <v>8609</v>
      </c>
      <c r="C10" s="16">
        <f>B10*100/$L$16</f>
        <v>3.9900815721171674</v>
      </c>
      <c r="D10" s="49">
        <v>9167</v>
      </c>
      <c r="E10" s="16">
        <f>D10*100/$L$16</f>
        <v>4.24870226177234</v>
      </c>
      <c r="F10" s="49">
        <v>8105</v>
      </c>
      <c r="G10" s="16">
        <f>F10*100/$L$16</f>
        <v>3.7564886911383017</v>
      </c>
      <c r="H10" s="49">
        <v>7739</v>
      </c>
      <c r="I10" s="16">
        <f>H10*100/$L$16</f>
        <v>3.5868557656655544</v>
      </c>
      <c r="J10" s="49">
        <v>6821</v>
      </c>
      <c r="K10" s="16">
        <f>J10*100/$L$16</f>
        <v>3.161383018168335</v>
      </c>
      <c r="L10" s="49">
        <v>5749</v>
      </c>
      <c r="M10" s="16">
        <f>L10*100/$L$16</f>
        <v>2.664534668149796</v>
      </c>
      <c r="N10" s="49">
        <v>5497</v>
      </c>
      <c r="O10" s="16">
        <f>N10*100/$L$16</f>
        <v>2.5477382276603633</v>
      </c>
      <c r="P10" s="49">
        <v>4657</v>
      </c>
      <c r="Q10" s="16">
        <f>P10*100/$L$16</f>
        <v>2.1584167593622543</v>
      </c>
      <c r="R10" s="17"/>
      <c r="S10" s="44" t="s">
        <v>9</v>
      </c>
      <c r="T10" s="45">
        <f>O4</f>
        <v>2.8721727845754543</v>
      </c>
      <c r="U10" s="45">
        <f t="shared" si="0"/>
        <v>-2.8721727845754543</v>
      </c>
      <c r="V10" s="45">
        <f>O5</f>
        <v>2.8921023359288096</v>
      </c>
      <c r="W10" s="23"/>
    </row>
    <row r="11" spans="1:23" ht="13.5" thickBot="1">
      <c r="A11" s="19" t="s">
        <v>13</v>
      </c>
      <c r="B11" s="20">
        <f aca="true" t="shared" si="2" ref="B11:Q11">SUM(B9:B10)</f>
        <v>17317</v>
      </c>
      <c r="C11" s="21">
        <f t="shared" si="2"/>
        <v>8.026047460140898</v>
      </c>
      <c r="D11" s="20">
        <f t="shared" si="2"/>
        <v>18561</v>
      </c>
      <c r="E11" s="21">
        <f t="shared" si="2"/>
        <v>8.602614015572858</v>
      </c>
      <c r="F11" s="20">
        <f t="shared" si="2"/>
        <v>16307</v>
      </c>
      <c r="G11" s="21">
        <f t="shared" si="2"/>
        <v>7.557934742306266</v>
      </c>
      <c r="H11" s="20">
        <f t="shared" si="2"/>
        <v>14836</v>
      </c>
      <c r="I11" s="21">
        <f t="shared" si="2"/>
        <v>6.876158694846126</v>
      </c>
      <c r="J11" s="20">
        <f t="shared" si="2"/>
        <v>12978</v>
      </c>
      <c r="K11" s="21">
        <f t="shared" si="2"/>
        <v>6.015016685205785</v>
      </c>
      <c r="L11" s="20">
        <f t="shared" si="2"/>
        <v>10643</v>
      </c>
      <c r="M11" s="21">
        <f t="shared" si="2"/>
        <v>4.932795698924731</v>
      </c>
      <c r="N11" s="20">
        <f t="shared" si="2"/>
        <v>9797</v>
      </c>
      <c r="O11" s="21">
        <f t="shared" si="2"/>
        <v>4.540693362995921</v>
      </c>
      <c r="P11" s="20">
        <f t="shared" si="2"/>
        <v>8209</v>
      </c>
      <c r="Q11" s="21">
        <f t="shared" si="2"/>
        <v>3.804690396737115</v>
      </c>
      <c r="R11" s="17"/>
      <c r="S11" s="44" t="s">
        <v>10</v>
      </c>
      <c r="T11" s="45">
        <f>Q4</f>
        <v>3.2188542825361512</v>
      </c>
      <c r="U11" s="45">
        <f t="shared" si="0"/>
        <v>-3.2188542825361512</v>
      </c>
      <c r="V11" s="45">
        <f>Q5</f>
        <v>3.2860585836114202</v>
      </c>
      <c r="W11" s="23"/>
    </row>
    <row r="12" spans="2:23" ht="12.75">
      <c r="B12" s="23"/>
      <c r="C12" s="23"/>
      <c r="D12" s="26"/>
      <c r="E12" s="26"/>
      <c r="F12" s="15"/>
      <c r="G12" s="1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2"/>
      <c r="S12" s="44" t="s">
        <v>14</v>
      </c>
      <c r="T12" s="45">
        <f>C9</f>
        <v>4.03596588802373</v>
      </c>
      <c r="U12" s="45">
        <f t="shared" si="0"/>
        <v>-4.03596588802373</v>
      </c>
      <c r="V12" s="45">
        <f>C10</f>
        <v>3.9900815721171674</v>
      </c>
      <c r="W12" s="23"/>
    </row>
    <row r="13" spans="1:23" ht="12.75">
      <c r="A13" s="4" t="s">
        <v>1</v>
      </c>
      <c r="B13" s="5" t="s">
        <v>22</v>
      </c>
      <c r="C13" s="5" t="s">
        <v>3</v>
      </c>
      <c r="D13" s="24" t="s">
        <v>23</v>
      </c>
      <c r="E13" s="24" t="s">
        <v>3</v>
      </c>
      <c r="F13" s="25" t="s">
        <v>24</v>
      </c>
      <c r="G13" s="25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23"/>
      <c r="O13" s="23"/>
      <c r="P13" s="23"/>
      <c r="Q13" s="23"/>
      <c r="S13" s="44" t="s">
        <v>15</v>
      </c>
      <c r="T13" s="45">
        <f>E9</f>
        <v>4.353911753800519</v>
      </c>
      <c r="U13" s="45">
        <f t="shared" si="0"/>
        <v>-4.353911753800519</v>
      </c>
      <c r="V13" s="45">
        <f>E10</f>
        <v>4.24870226177234</v>
      </c>
      <c r="W13" s="23"/>
    </row>
    <row r="14" spans="1:23" ht="12.75">
      <c r="A14" s="18" t="s">
        <v>11</v>
      </c>
      <c r="B14" s="49">
        <v>2243</v>
      </c>
      <c r="C14" s="16">
        <f>B14*100/$L$16</f>
        <v>1.0395810159436412</v>
      </c>
      <c r="D14" s="49">
        <v>1658</v>
      </c>
      <c r="E14" s="16">
        <f>D14*100/$L$16</f>
        <v>0.7684464219503152</v>
      </c>
      <c r="F14" s="14">
        <v>605</v>
      </c>
      <c r="G14" s="16">
        <f>F14*100/$L$16</f>
        <v>0.2804041527623285</v>
      </c>
      <c r="H14" s="14">
        <v>119</v>
      </c>
      <c r="I14" s="16">
        <f>H14*100/$L$16</f>
        <v>0.05515387467556544</v>
      </c>
      <c r="J14" s="39">
        <v>7</v>
      </c>
      <c r="K14" s="16">
        <f>J14*100/$L$16</f>
        <v>0.0032443455691509083</v>
      </c>
      <c r="L14" s="27">
        <f>SUM(B4,D4,F4,H4,J4,L4,N4,P4,B9,D9,F9,H9,J9,L9,N9,P9,B14,D14,F14,H14,J14)</f>
        <v>104769</v>
      </c>
      <c r="M14" s="28">
        <f>SUM(E4,G4,I4,K4,M4,O4,Q4,C9,C4,E9,G9,I9,K9,M9,O9,Q9,C14,E14,G14,I14,K14)</f>
        <v>48.55812013348165</v>
      </c>
      <c r="N14" s="23"/>
      <c r="O14" s="23"/>
      <c r="P14" s="23"/>
      <c r="Q14" s="23"/>
      <c r="S14" s="44" t="s">
        <v>16</v>
      </c>
      <c r="T14" s="45">
        <f>G9</f>
        <v>3.8014460511679644</v>
      </c>
      <c r="U14" s="45">
        <f t="shared" si="0"/>
        <v>-3.8014460511679644</v>
      </c>
      <c r="V14" s="45">
        <f>G10</f>
        <v>3.7564886911383017</v>
      </c>
      <c r="W14" s="23"/>
    </row>
    <row r="15" spans="1:23" ht="12.75">
      <c r="A15" s="18" t="s">
        <v>12</v>
      </c>
      <c r="B15" s="49">
        <v>3238</v>
      </c>
      <c r="C15" s="16">
        <f>B15*100/$L$16</f>
        <v>1.5007415647015203</v>
      </c>
      <c r="D15" s="49">
        <v>2985</v>
      </c>
      <c r="E15" s="16">
        <f>D15*100/$L$16</f>
        <v>1.3834816462736375</v>
      </c>
      <c r="F15" s="49">
        <v>1502</v>
      </c>
      <c r="G15" s="16">
        <f>F15*100/$L$16</f>
        <v>0.6961438635520949</v>
      </c>
      <c r="H15" s="14">
        <v>420</v>
      </c>
      <c r="I15" s="16">
        <f>H15*100/$L$16</f>
        <v>0.1946607341490545</v>
      </c>
      <c r="J15" s="39">
        <v>52</v>
      </c>
      <c r="K15" s="16">
        <f>J15*100/$L$16</f>
        <v>0.024100852799406748</v>
      </c>
      <c r="L15" s="27">
        <f>SUM(B5,D5,F5,H5,J5,L5,N5,P5,B10,D10,F10,H10,J10,L10,N10,P10,B15,D15,F15,H15,J15)</f>
        <v>110991</v>
      </c>
      <c r="M15" s="28">
        <f>SUM(C5,E5,G5,I5,K5,M5,O5,Q5,C10,E10,G10,I10,K10,M10,O10,Q10,C15,E15,G15,I15,K15)</f>
        <v>51.441879866518356</v>
      </c>
      <c r="N15" s="23"/>
      <c r="O15" s="23"/>
      <c r="P15" s="23"/>
      <c r="Q15" s="23"/>
      <c r="S15" s="44" t="s">
        <v>17</v>
      </c>
      <c r="T15" s="45">
        <f>I9</f>
        <v>3.289302929180571</v>
      </c>
      <c r="U15" s="45">
        <f t="shared" si="0"/>
        <v>-3.289302929180571</v>
      </c>
      <c r="V15" s="45">
        <f>I10</f>
        <v>3.5868557656655544</v>
      </c>
      <c r="W15" s="23"/>
    </row>
    <row r="16" spans="1:23" ht="13.5" thickBot="1">
      <c r="A16" s="19" t="s">
        <v>13</v>
      </c>
      <c r="B16" s="20">
        <f aca="true" t="shared" si="3" ref="B16:M16">SUM(B14:B15)</f>
        <v>5481</v>
      </c>
      <c r="C16" s="21">
        <f t="shared" si="3"/>
        <v>2.5403225806451615</v>
      </c>
      <c r="D16" s="20">
        <f t="shared" si="3"/>
        <v>4643</v>
      </c>
      <c r="E16" s="21">
        <f t="shared" si="3"/>
        <v>2.1519280682239526</v>
      </c>
      <c r="F16" s="20">
        <f t="shared" si="3"/>
        <v>2107</v>
      </c>
      <c r="G16" s="21">
        <f t="shared" si="3"/>
        <v>0.9765480163144233</v>
      </c>
      <c r="H16" s="20">
        <f t="shared" si="3"/>
        <v>539</v>
      </c>
      <c r="I16" s="21">
        <f t="shared" si="3"/>
        <v>0.24981460882461992</v>
      </c>
      <c r="J16" s="20">
        <f t="shared" si="3"/>
        <v>59</v>
      </c>
      <c r="K16" s="21">
        <f t="shared" si="3"/>
        <v>0.027345198368557658</v>
      </c>
      <c r="L16" s="20">
        <f t="shared" si="3"/>
        <v>215760</v>
      </c>
      <c r="M16" s="20">
        <f t="shared" si="3"/>
        <v>100</v>
      </c>
      <c r="N16" s="23"/>
      <c r="O16" s="23"/>
      <c r="P16" s="23"/>
      <c r="Q16" s="23"/>
      <c r="S16" s="44" t="s">
        <v>18</v>
      </c>
      <c r="T16" s="45">
        <f>K9</f>
        <v>2.853633667037449</v>
      </c>
      <c r="U16" s="45">
        <f t="shared" si="0"/>
        <v>-2.853633667037449</v>
      </c>
      <c r="V16" s="45">
        <f>K10</f>
        <v>3.161383018168335</v>
      </c>
      <c r="W16" s="23"/>
    </row>
    <row r="17" spans="1:23" ht="12.75">
      <c r="A17" s="38" t="s">
        <v>27</v>
      </c>
      <c r="P17" s="29"/>
      <c r="Q17" s="29"/>
      <c r="S17" s="44" t="s">
        <v>19</v>
      </c>
      <c r="T17" s="45">
        <f>M9</f>
        <v>2.268261030774935</v>
      </c>
      <c r="U17" s="45">
        <f t="shared" si="0"/>
        <v>-2.268261030774935</v>
      </c>
      <c r="V17" s="45">
        <f>M10</f>
        <v>2.664534668149796</v>
      </c>
      <c r="W17" s="23"/>
    </row>
    <row r="18" spans="1:23" ht="12.75">
      <c r="A18" s="40" t="s">
        <v>29</v>
      </c>
      <c r="B18" s="32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33"/>
      <c r="N18" s="29"/>
      <c r="O18" s="29"/>
      <c r="P18" s="29"/>
      <c r="Q18" s="29"/>
      <c r="S18" s="44" t="s">
        <v>20</v>
      </c>
      <c r="T18" s="45">
        <f>O9</f>
        <v>1.9929551353355581</v>
      </c>
      <c r="U18" s="45">
        <f t="shared" si="0"/>
        <v>-1.9929551353355581</v>
      </c>
      <c r="V18" s="45">
        <f>O10</f>
        <v>2.5477382276603633</v>
      </c>
      <c r="W18" s="23"/>
    </row>
    <row r="19" spans="4:24" ht="12.75">
      <c r="D19" s="35"/>
      <c r="O19" s="35"/>
      <c r="R19" s="30"/>
      <c r="S19" s="46" t="s">
        <v>21</v>
      </c>
      <c r="T19" s="47">
        <f>Q9</f>
        <v>1.646273637374861</v>
      </c>
      <c r="U19" s="45">
        <f t="shared" si="0"/>
        <v>-1.646273637374861</v>
      </c>
      <c r="V19" s="47">
        <f>Q10</f>
        <v>2.1584167593622543</v>
      </c>
      <c r="W19" s="42"/>
      <c r="X19" s="31"/>
    </row>
    <row r="20" spans="1:30" s="31" customFormat="1" ht="12.75">
      <c r="A20"/>
      <c r="B20"/>
      <c r="C20"/>
      <c r="D20" s="35"/>
      <c r="E20"/>
      <c r="F20"/>
      <c r="G20"/>
      <c r="H20"/>
      <c r="I20"/>
      <c r="J20"/>
      <c r="K20"/>
      <c r="L20"/>
      <c r="M20"/>
      <c r="N20"/>
      <c r="O20" s="35"/>
      <c r="P20"/>
      <c r="Q20"/>
      <c r="R20" s="30"/>
      <c r="S20" s="44" t="s">
        <v>22</v>
      </c>
      <c r="T20" s="45">
        <f>C14</f>
        <v>1.0395810159436412</v>
      </c>
      <c r="U20" s="45">
        <f t="shared" si="0"/>
        <v>-1.0395810159436412</v>
      </c>
      <c r="V20" s="45">
        <f>C15</f>
        <v>1.5007415647015203</v>
      </c>
      <c r="W20" s="29"/>
      <c r="X20" s="29"/>
      <c r="Y20" s="29"/>
      <c r="Z20" s="29"/>
      <c r="AA20" s="29"/>
      <c r="AB20" s="29"/>
      <c r="AC20" s="29"/>
      <c r="AD20" s="34"/>
    </row>
    <row r="21" spans="4:30" ht="12.75">
      <c r="D21" s="35"/>
      <c r="O21" s="35"/>
      <c r="S21" s="44" t="s">
        <v>23</v>
      </c>
      <c r="T21" s="45">
        <f>E14</f>
        <v>0.7684464219503152</v>
      </c>
      <c r="U21" s="45">
        <f t="shared" si="0"/>
        <v>-0.7684464219503152</v>
      </c>
      <c r="V21" s="45">
        <f>E15</f>
        <v>1.3834816462736375</v>
      </c>
      <c r="W21" s="42"/>
      <c r="X21" s="31"/>
      <c r="Y21" s="31"/>
      <c r="Z21" s="31"/>
      <c r="AA21" s="31"/>
      <c r="AB21" s="31"/>
      <c r="AC21" s="31"/>
      <c r="AD21" s="36"/>
    </row>
    <row r="22" spans="1:30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S22" s="44" t="s">
        <v>24</v>
      </c>
      <c r="T22" s="45">
        <f>G14</f>
        <v>0.2804041527623285</v>
      </c>
      <c r="U22" s="45">
        <f t="shared" si="0"/>
        <v>-0.2804041527623285</v>
      </c>
      <c r="V22" s="45">
        <f>G15</f>
        <v>0.6961438635520949</v>
      </c>
      <c r="W22" s="42"/>
      <c r="X22" s="31"/>
      <c r="Y22" s="31"/>
      <c r="Z22" s="31"/>
      <c r="AA22" s="31"/>
      <c r="AB22" s="31"/>
      <c r="AC22" s="31"/>
      <c r="AD22" s="36"/>
    </row>
    <row r="23" spans="4:30" ht="12.75">
      <c r="D23" s="36"/>
      <c r="O23" s="36"/>
      <c r="S23" s="48" t="s">
        <v>25</v>
      </c>
      <c r="T23" s="45">
        <f>I14</f>
        <v>0.05515387467556544</v>
      </c>
      <c r="U23" s="45">
        <f t="shared" si="0"/>
        <v>-0.05515387467556544</v>
      </c>
      <c r="V23" s="45">
        <f>I15</f>
        <v>0.1946607341490545</v>
      </c>
      <c r="W23" s="42"/>
      <c r="X23" s="31"/>
      <c r="Y23" s="31"/>
      <c r="Z23" s="31"/>
      <c r="AA23" s="31"/>
      <c r="AB23" s="31"/>
      <c r="AC23" s="31"/>
      <c r="AD23" s="36"/>
    </row>
    <row r="24" spans="18:23" ht="12.75">
      <c r="R24" s="37"/>
      <c r="S24" s="48" t="s">
        <v>26</v>
      </c>
      <c r="T24" s="45">
        <f>K14</f>
        <v>0.0032443455691509083</v>
      </c>
      <c r="U24" s="45">
        <f t="shared" si="0"/>
        <v>-0.0032443455691509083</v>
      </c>
      <c r="V24" s="45">
        <f>K15</f>
        <v>0.024100852799406748</v>
      </c>
      <c r="W24" s="23"/>
    </row>
    <row r="25" spans="20:23" ht="12.75">
      <c r="T25" s="23"/>
      <c r="U25" s="23"/>
      <c r="V25" s="23"/>
      <c r="W25" s="23"/>
    </row>
    <row r="28" ht="12.75"/>
    <row r="29" ht="12.75"/>
    <row r="41" ht="12.75"/>
    <row r="42" ht="12.75"/>
    <row r="43" spans="3:15" ht="12.7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3:15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3:15" ht="12.7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3:15" ht="12.7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3:15" ht="12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3:15" ht="12.7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3:15" ht="12.7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3:15" ht="12.7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3:15" ht="12.7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3:15" ht="12.7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3:15" ht="12.7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3:15" ht="12.7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3:15" ht="12.7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3:15" ht="12.7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3:15" ht="12.75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3:15" ht="12.7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3:15" ht="12.7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3:15" ht="12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3:15" ht="12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3:15" ht="12.7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3:15" ht="12.7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3:15" ht="12.7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3:15" ht="12.7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3:15" ht="12.7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3:15" ht="12.7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3:15" ht="12.7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3:15" ht="12.7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3:15" ht="12.7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3:15" ht="12.7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3:15" ht="12.7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3:15" ht="12.7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3:15" ht="12.7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3:15" ht="12.7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3:15" ht="12.7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3:15" ht="12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3:15" ht="12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3:15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3:15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3:15" ht="12.7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3:15" ht="12.7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3:15" ht="12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3:15" ht="12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3:15" ht="12.7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3:15" ht="12.7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3:15" ht="12.7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3:15" ht="12.7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3:15" ht="12.7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3:15" ht="12.7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3:15" ht="12.75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3:15" ht="12.75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3:15" ht="12.7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3:15" ht="12.7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3:15" ht="12.7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3:15" ht="12.7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ht="12.7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2.7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2.7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2.7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2.7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2.7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ht="12.7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ht="12.7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ht="12.7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3:15" ht="12.7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3:15" ht="12.7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3:15" ht="12.7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3:15" ht="12.7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3:15" ht="12.7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3:15" ht="12.7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3:15" ht="12.75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3:15" ht="12.75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3:15" ht="12.75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3:15" ht="12.75"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3:15" ht="12.75"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3:15" ht="12.75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3:15" ht="12.75"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3:15" ht="12.75"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3:15" ht="12.75"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3:15" ht="12.75"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3:15" ht="12.75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3:15" ht="12.75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3:15" ht="12.75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3:15" ht="12.75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3:15" ht="12.75"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3:15" ht="12.75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3:15" ht="12.75"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3:15" ht="12.75"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3:15" ht="12.75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3:15" ht="12.75"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3:15" ht="12.75"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3:15" ht="12.75"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3:15" ht="12.75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3:15" ht="12.75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3:15" ht="12.75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3:15" ht="12.75"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3:15" ht="12.75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3:15" ht="12.75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2013-06-13T10:55:35Z</cp:lastPrinted>
  <dcterms:created xsi:type="dcterms:W3CDTF">2007-11-19T16:13:59Z</dcterms:created>
  <dcterms:modified xsi:type="dcterms:W3CDTF">2022-06-17T12:45:43Z</dcterms:modified>
  <cp:category/>
  <cp:version/>
  <cp:contentType/>
  <cp:contentStatus/>
</cp:coreProperties>
</file>