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6.01" sheetId="1" r:id="rId1"/>
  </sheets>
  <definedNames>
    <definedName name="_xlnm.Print_Area" localSheetId="0">'02.06.01'!$A$1:$K$93</definedName>
  </definedNames>
  <calcPr fullCalcOnLoad="1"/>
</workbook>
</file>

<file path=xl/sharedStrings.xml><?xml version="1.0" encoding="utf-8"?>
<sst xmlns="http://schemas.openxmlformats.org/spreadsheetml/2006/main" count="185" uniqueCount="175">
  <si>
    <t>02.06.01 Ciutadans/es estrangers/es</t>
  </si>
  <si>
    <t>Nacionalitat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</si>
  <si>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</si>
  <si>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</si>
  <si>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Algèria</t>
  </si>
  <si>
    <t>Afganistan</t>
  </si>
  <si>
    <t>Egipte</t>
  </si>
  <si>
    <t>Mongòlia</t>
  </si>
  <si>
    <t>Líbia</t>
  </si>
  <si>
    <t>Àsia central</t>
  </si>
  <si>
    <t>Marroc</t>
  </si>
  <si>
    <t>Filipines</t>
  </si>
  <si>
    <t>Sàhara Occ.</t>
  </si>
  <si>
    <t>Indonèsia</t>
  </si>
  <si>
    <t>Tunísia</t>
  </si>
  <si>
    <t>Malàisia</t>
  </si>
  <si>
    <t xml:space="preserve">Àfrica del nord </t>
  </si>
  <si>
    <t>Tailàndia</t>
  </si>
  <si>
    <t>Benín</t>
  </si>
  <si>
    <t>Àsia del sud-est</t>
  </si>
  <si>
    <t>Burkina Faso</t>
  </si>
  <si>
    <t>Bangla Desh</t>
  </si>
  <si>
    <t>Índia</t>
  </si>
  <si>
    <t>Costa d'Ivori</t>
  </si>
  <si>
    <t>Nepal</t>
  </si>
  <si>
    <t>Gàmbia</t>
  </si>
  <si>
    <t>Pakistan</t>
  </si>
  <si>
    <t>Ghana</t>
  </si>
  <si>
    <t>Àsia sud-central</t>
  </si>
  <si>
    <t>Guinea</t>
  </si>
  <si>
    <t>Iran</t>
  </si>
  <si>
    <t>Guinea Bissau</t>
  </si>
  <si>
    <t>Iraq</t>
  </si>
  <si>
    <t>Israel</t>
  </si>
  <si>
    <t>Mali</t>
  </si>
  <si>
    <t>Jordània</t>
  </si>
  <si>
    <t>Mauritània</t>
  </si>
  <si>
    <t>Líban</t>
  </si>
  <si>
    <t>Síria</t>
  </si>
  <si>
    <t>Nigèria</t>
  </si>
  <si>
    <t>Turquia</t>
  </si>
  <si>
    <t>Senegal</t>
  </si>
  <si>
    <t>Orient pròxim i mitjà</t>
  </si>
  <si>
    <t>Sierra Leone</t>
  </si>
  <si>
    <t>Azerbaidjan</t>
  </si>
  <si>
    <t>Togo</t>
  </si>
  <si>
    <t xml:space="preserve">Àfrica occidental </t>
  </si>
  <si>
    <t>Uzbekistan</t>
  </si>
  <si>
    <t>Àsia sud-oest</t>
  </si>
  <si>
    <t>Kenya</t>
  </si>
  <si>
    <t>Moçambic</t>
  </si>
  <si>
    <t>Armènia</t>
  </si>
  <si>
    <t>Rwanda</t>
  </si>
  <si>
    <t>Bielorússia</t>
  </si>
  <si>
    <t>Geòrgia</t>
  </si>
  <si>
    <t>Moldàvia</t>
  </si>
  <si>
    <t xml:space="preserve">Àfrica oriental </t>
  </si>
  <si>
    <t>Rússia</t>
  </si>
  <si>
    <t>Ucraïna</t>
  </si>
  <si>
    <t>Camerun</t>
  </si>
  <si>
    <t>Europa de l'est</t>
  </si>
  <si>
    <t>Congo</t>
  </si>
  <si>
    <t>Albània</t>
  </si>
  <si>
    <t>Guinea Equatorial</t>
  </si>
  <si>
    <t>Bòsnia i Hercegovina</t>
  </si>
  <si>
    <t>R. D. del Congo</t>
  </si>
  <si>
    <t>Macedònia</t>
  </si>
  <si>
    <t xml:space="preserve">Sèrbia </t>
  </si>
  <si>
    <t xml:space="preserve">Àfrica central </t>
  </si>
  <si>
    <t>Europa del sud-est</t>
  </si>
  <si>
    <t>Rep. de Sud-àfrica</t>
  </si>
  <si>
    <t xml:space="preserve">Àfrica austral </t>
  </si>
  <si>
    <t>Àustria</t>
  </si>
  <si>
    <t>Resta d'Àfrica</t>
  </si>
  <si>
    <t>Bèlgica</t>
  </si>
  <si>
    <t>Bahames</t>
  </si>
  <si>
    <t>Bulgària</t>
  </si>
  <si>
    <t>Cuba</t>
  </si>
  <si>
    <t>Croàcia</t>
  </si>
  <si>
    <t>Dinamarca</t>
  </si>
  <si>
    <t>Haití</t>
  </si>
  <si>
    <t>Eslovàquia</t>
  </si>
  <si>
    <t>Rep. Dominicana</t>
  </si>
  <si>
    <t>Eslovènia</t>
  </si>
  <si>
    <t>Estònia</t>
  </si>
  <si>
    <t>Carib</t>
  </si>
  <si>
    <t>Finlàndia</t>
  </si>
  <si>
    <t>Costa Rica</t>
  </si>
  <si>
    <t>França</t>
  </si>
  <si>
    <t>El Salvador</t>
  </si>
  <si>
    <t>Grècia</t>
  </si>
  <si>
    <t xml:space="preserve">Guatemala </t>
  </si>
  <si>
    <t>Hongria</t>
  </si>
  <si>
    <t>Hondures</t>
  </si>
  <si>
    <t>Irlanda</t>
  </si>
  <si>
    <t>Nicaragua</t>
  </si>
  <si>
    <t>Itàlia</t>
  </si>
  <si>
    <t>Panamà</t>
  </si>
  <si>
    <t>Amèrica central</t>
  </si>
  <si>
    <t>Lituània</t>
  </si>
  <si>
    <t>Argentina</t>
  </si>
  <si>
    <t>Països Baixos</t>
  </si>
  <si>
    <t>Bolívia</t>
  </si>
  <si>
    <t>Polònia</t>
  </si>
  <si>
    <t>Brasil</t>
  </si>
  <si>
    <t>Portugal</t>
  </si>
  <si>
    <t>Colòmbia</t>
  </si>
  <si>
    <t>Regne Unit</t>
  </si>
  <si>
    <t>Equador</t>
  </si>
  <si>
    <t>Rep. Txeca</t>
  </si>
  <si>
    <t>Paraguai</t>
  </si>
  <si>
    <t>Romania</t>
  </si>
  <si>
    <t>Perú</t>
  </si>
  <si>
    <t>Suècia</t>
  </si>
  <si>
    <t>Uruguai</t>
  </si>
  <si>
    <t>Xipre</t>
  </si>
  <si>
    <t>Veneçuela</t>
  </si>
  <si>
    <t>Unió Europea</t>
  </si>
  <si>
    <t>Xile</t>
  </si>
  <si>
    <t>Andorra</t>
  </si>
  <si>
    <t>Amèrica del sud</t>
  </si>
  <si>
    <t>Islàndia</t>
  </si>
  <si>
    <t>Canadà</t>
  </si>
  <si>
    <t>Noruega</t>
  </si>
  <si>
    <t>E.U.A</t>
  </si>
  <si>
    <t>Suïssa</t>
  </si>
  <si>
    <t>Mèxic</t>
  </si>
  <si>
    <t>Resta d'Europa</t>
  </si>
  <si>
    <t xml:space="preserve">Amèrica del nord </t>
  </si>
  <si>
    <t>Corea</t>
  </si>
  <si>
    <t>Austràlia</t>
  </si>
  <si>
    <t>Japó</t>
  </si>
  <si>
    <t>Taiwan</t>
  </si>
  <si>
    <t>Oceania</t>
  </si>
  <si>
    <t>Xina</t>
  </si>
  <si>
    <t>Àsia oriental</t>
  </si>
  <si>
    <t>Total</t>
  </si>
  <si>
    <t>Països Àfrica S.R.D.E.</t>
  </si>
  <si>
    <t>Singapur</t>
  </si>
  <si>
    <t>Vietnam</t>
  </si>
  <si>
    <t>Kuwait</t>
  </si>
  <si>
    <t>Sao Tomé i Principe</t>
  </si>
  <si>
    <t>Cap Verd</t>
  </si>
  <si>
    <t>Tadjikistan</t>
  </si>
  <si>
    <t>Maldives</t>
  </si>
  <si>
    <t>Letònia</t>
  </si>
  <si>
    <t>Apàtrida / no consta</t>
  </si>
  <si>
    <t>Alemanya</t>
  </si>
  <si>
    <t>Gabon</t>
  </si>
  <si>
    <t>R. Centreafricana</t>
  </si>
  <si>
    <t>Sri Lanka</t>
  </si>
  <si>
    <t>Aràbia Saudita</t>
  </si>
  <si>
    <t>Oman</t>
  </si>
  <si>
    <t>Resta d'Àsia</t>
  </si>
  <si>
    <t>Països Àsia S.R.D.E</t>
  </si>
  <si>
    <t>Font: Ajuntament de Sabadell. Informació de Base.</t>
  </si>
  <si>
    <t>Angola</t>
  </si>
  <si>
    <t>Iemen</t>
  </si>
  <si>
    <t>Maurici</t>
  </si>
  <si>
    <t>Surinam</t>
  </si>
  <si>
    <t>-</t>
  </si>
  <si>
    <t>Dominica</t>
  </si>
  <si>
    <t>Fiji</t>
  </si>
  <si>
    <t>Luxemburg</t>
  </si>
  <si>
    <t xml:space="preserve">Montenegro </t>
  </si>
  <si>
    <t>Palestina</t>
  </si>
  <si>
    <t>Sudan</t>
  </si>
  <si>
    <t>Tanzania</t>
  </si>
  <si>
    <t>Uganda</t>
  </si>
  <si>
    <t>Nacionalitat. Sabadell. 1/1/2021 i 1/1/2022</t>
  </si>
  <si>
    <t>Etiòpia</t>
  </si>
  <si>
    <t>Libèria</t>
  </si>
  <si>
    <t>Zimbabwe</t>
  </si>
  <si>
    <t>Kirguizistan</t>
  </si>
  <si>
    <t>Kazakhstan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</si>
</sst>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#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54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horizontal="left" shrinkToFit="1"/>
      <protection/>
    </xf>
    <xf numFmtId="0" fontId="9" fillId="0" borderId="10" xfId="54" applyFont="1" applyFill="1" applyBorder="1" applyAlignment="1">
      <alignment horizontal="left" shrinkToFit="1"/>
      <protection/>
    </xf>
    <xf numFmtId="0" fontId="9" fillId="0" borderId="11" xfId="54" applyFont="1" applyFill="1" applyBorder="1" applyAlignment="1">
      <alignment horizontal="left" shrinkToFit="1"/>
      <protection/>
    </xf>
    <xf numFmtId="0" fontId="0" fillId="0" borderId="0" xfId="0" applyFont="1" applyFill="1" applyAlignment="1">
      <alignment/>
    </xf>
    <xf numFmtId="0" fontId="6" fillId="0" borderId="11" xfId="54" applyFont="1" applyFill="1" applyBorder="1" applyAlignment="1">
      <alignment horizontal="left" shrinkToFit="1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12" xfId="54" applyFont="1" applyFill="1" applyBorder="1" applyAlignment="1">
      <alignment horizontal="left" shrinkToFit="1"/>
      <protection/>
    </xf>
    <xf numFmtId="0" fontId="6" fillId="0" borderId="13" xfId="54" applyFont="1" applyFill="1" applyBorder="1" applyAlignment="1">
      <alignment horizontal="left" shrinkToFit="1"/>
      <protection/>
    </xf>
    <xf numFmtId="0" fontId="9" fillId="0" borderId="12" xfId="54" applyFont="1" applyFill="1" applyBorder="1" applyAlignment="1">
      <alignment horizontal="left" shrinkToFit="1"/>
      <protection/>
    </xf>
    <xf numFmtId="0" fontId="9" fillId="0" borderId="13" xfId="54" applyFont="1" applyFill="1" applyBorder="1" applyAlignment="1">
      <alignment horizontal="left" shrinkToFit="1"/>
      <protection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6" fillId="0" borderId="15" xfId="54" applyFont="1" applyFill="1" applyBorder="1" applyAlignment="1">
      <alignment horizontal="left" shrinkToFit="1"/>
      <protection/>
    </xf>
    <xf numFmtId="0" fontId="8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3" fontId="48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6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6.140625" style="0" customWidth="1"/>
    <col min="2" max="3" width="8.421875" style="1" customWidth="1"/>
    <col min="4" max="4" width="6.7109375" style="1" customWidth="1"/>
    <col min="5" max="5" width="8.00390625" style="1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2" t="s">
        <v>0</v>
      </c>
    </row>
    <row r="2" ht="15">
      <c r="A2" s="48" t="s">
        <v>169</v>
      </c>
    </row>
    <row r="3" spans="1:16" ht="12.75">
      <c r="A3" s="3" t="s">
        <v>1</v>
      </c>
      <c r="B3" s="4">
        <v>44197</v>
      </c>
      <c r="C3" s="4">
        <v>44562</v>
      </c>
      <c r="D3" s="5" t="s">
        <v>2</v>
      </c>
      <c r="E3" s="5" t="s">
        <v>3</v>
      </c>
      <c r="F3" s="3"/>
      <c r="G3" s="3" t="s">
        <v>1</v>
      </c>
      <c r="H3" s="4">
        <v>44197</v>
      </c>
      <c r="I3" s="4">
        <v>44562</v>
      </c>
      <c r="J3" s="5" t="s">
        <v>2</v>
      </c>
      <c r="K3" s="5" t="s">
        <v>3</v>
      </c>
      <c r="L3" s="6"/>
      <c r="M3" s="7"/>
      <c r="N3" s="6"/>
      <c r="O3" s="6"/>
      <c r="P3" s="6"/>
    </row>
    <row r="4" spans="1:13" s="10" customFormat="1" ht="11.25" customHeight="1">
      <c r="A4" s="7" t="s">
        <v>4</v>
      </c>
      <c r="B4" s="8">
        <v>126</v>
      </c>
      <c r="C4" s="8">
        <v>132</v>
      </c>
      <c r="D4" s="8">
        <f aca="true" t="shared" si="0" ref="D4:D21">C4-B4</f>
        <v>6</v>
      </c>
      <c r="E4" s="9">
        <f>D4*100/B4</f>
        <v>4.761904761904762</v>
      </c>
      <c r="F4" s="7"/>
      <c r="G4" s="7" t="s">
        <v>11</v>
      </c>
      <c r="H4" s="47">
        <v>40</v>
      </c>
      <c r="I4" s="47">
        <v>49</v>
      </c>
      <c r="J4" s="16">
        <f>I4-H4</f>
        <v>9</v>
      </c>
      <c r="K4" s="30">
        <f>J4*100/H4</f>
        <v>22.5</v>
      </c>
      <c r="L4" s="32"/>
      <c r="M4" s="7"/>
    </row>
    <row r="5" spans="1:13" s="10" customFormat="1" ht="11.25" customHeight="1">
      <c r="A5" s="7" t="s">
        <v>6</v>
      </c>
      <c r="B5" s="8">
        <v>8</v>
      </c>
      <c r="C5" s="8">
        <v>15</v>
      </c>
      <c r="D5" s="8">
        <f t="shared" si="0"/>
        <v>7</v>
      </c>
      <c r="E5" s="9">
        <f aca="true" t="shared" si="1" ref="E5:E11">D5*100/B5</f>
        <v>87.5</v>
      </c>
      <c r="F5" s="7"/>
      <c r="G5" s="7" t="s">
        <v>13</v>
      </c>
      <c r="H5" s="47">
        <v>3</v>
      </c>
      <c r="I5" s="47">
        <v>2</v>
      </c>
      <c r="J5" s="16">
        <f aca="true" t="shared" si="2" ref="J5:J10">I5-H5</f>
        <v>-1</v>
      </c>
      <c r="K5" s="30">
        <f>J5*100/H5</f>
        <v>-33.333333333333336</v>
      </c>
      <c r="L5" s="15"/>
      <c r="M5" s="7"/>
    </row>
    <row r="6" spans="1:13" s="10" customFormat="1" ht="11.25" customHeight="1">
      <c r="A6" s="7" t="s">
        <v>170</v>
      </c>
      <c r="B6" s="8">
        <v>0</v>
      </c>
      <c r="C6" s="8">
        <v>1</v>
      </c>
      <c r="D6" s="8">
        <f t="shared" si="0"/>
        <v>1</v>
      </c>
      <c r="E6" s="9" t="s">
        <v>160</v>
      </c>
      <c r="F6" s="7"/>
      <c r="G6" s="7" t="s">
        <v>15</v>
      </c>
      <c r="H6" s="47">
        <v>3</v>
      </c>
      <c r="I6" s="47">
        <v>4</v>
      </c>
      <c r="J6" s="16">
        <f t="shared" si="2"/>
        <v>1</v>
      </c>
      <c r="K6" s="30">
        <f>J6*100/H6</f>
        <v>33.333333333333336</v>
      </c>
      <c r="L6" s="12"/>
      <c r="M6" s="7"/>
    </row>
    <row r="7" spans="1:13" s="10" customFormat="1" ht="11.25" customHeight="1">
      <c r="A7" s="7" t="s">
        <v>8</v>
      </c>
      <c r="B7" s="8">
        <v>5</v>
      </c>
      <c r="C7" s="8">
        <v>5</v>
      </c>
      <c r="D7" s="8">
        <f t="shared" si="0"/>
        <v>0</v>
      </c>
      <c r="E7" s="9">
        <f t="shared" si="1"/>
        <v>0</v>
      </c>
      <c r="F7" s="7"/>
      <c r="G7" s="7" t="s">
        <v>138</v>
      </c>
      <c r="H7" s="47">
        <v>1</v>
      </c>
      <c r="I7" s="47">
        <v>0</v>
      </c>
      <c r="J7" s="16">
        <f t="shared" si="2"/>
        <v>-1</v>
      </c>
      <c r="K7" s="30">
        <f>J7*100/H7</f>
        <v>-100</v>
      </c>
      <c r="L7" s="13"/>
      <c r="M7" s="7"/>
    </row>
    <row r="8" spans="1:13" s="10" customFormat="1" ht="11.25" customHeight="1">
      <c r="A8" s="7" t="s">
        <v>10</v>
      </c>
      <c r="B8" s="8">
        <v>6223</v>
      </c>
      <c r="C8" s="8">
        <v>6279</v>
      </c>
      <c r="D8" s="8">
        <f t="shared" si="0"/>
        <v>56</v>
      </c>
      <c r="E8" s="9">
        <f t="shared" si="1"/>
        <v>0.8998875140607424</v>
      </c>
      <c r="F8" s="7"/>
      <c r="G8" s="7" t="s">
        <v>17</v>
      </c>
      <c r="H8" s="16">
        <v>13</v>
      </c>
      <c r="I8" s="16">
        <v>13</v>
      </c>
      <c r="J8" s="16">
        <f t="shared" si="2"/>
        <v>0</v>
      </c>
      <c r="K8" s="30">
        <f>J8*100/H8</f>
        <v>0</v>
      </c>
      <c r="L8" s="13"/>
      <c r="M8" s="7"/>
    </row>
    <row r="9" spans="1:13" s="10" customFormat="1" ht="11.25" customHeight="1">
      <c r="A9" s="7" t="s">
        <v>12</v>
      </c>
      <c r="B9" s="8">
        <v>11</v>
      </c>
      <c r="C9" s="8">
        <v>9</v>
      </c>
      <c r="D9" s="8">
        <f t="shared" si="0"/>
        <v>-2</v>
      </c>
      <c r="E9" s="9">
        <f>D9*100/B9</f>
        <v>-18.181818181818183</v>
      </c>
      <c r="F9" s="7"/>
      <c r="G9" s="7" t="s">
        <v>139</v>
      </c>
      <c r="H9" s="47">
        <v>24</v>
      </c>
      <c r="I9" s="47">
        <v>33</v>
      </c>
      <c r="J9" s="16">
        <f t="shared" si="2"/>
        <v>9</v>
      </c>
      <c r="K9" s="30">
        <f>J9*100/H9</f>
        <v>37.5</v>
      </c>
      <c r="L9" s="13"/>
      <c r="M9" s="7"/>
    </row>
    <row r="10" spans="1:13" s="10" customFormat="1" ht="11.25" customHeight="1" thickBot="1">
      <c r="A10" s="7" t="s">
        <v>166</v>
      </c>
      <c r="B10" s="8">
        <v>2</v>
      </c>
      <c r="C10" s="8">
        <v>2</v>
      </c>
      <c r="D10" s="8">
        <f t="shared" si="0"/>
        <v>0</v>
      </c>
      <c r="E10" s="9">
        <f>D10*100/B10</f>
        <v>0</v>
      </c>
      <c r="F10" s="14"/>
      <c r="G10" s="28" t="s">
        <v>19</v>
      </c>
      <c r="H10" s="29">
        <f>SUM(H4:H9)</f>
        <v>84</v>
      </c>
      <c r="I10" s="29">
        <f>SUM(I4:I9)</f>
        <v>101</v>
      </c>
      <c r="J10" s="29">
        <f t="shared" si="2"/>
        <v>17</v>
      </c>
      <c r="K10" s="31">
        <f>J10*100/H10</f>
        <v>20.238095238095237</v>
      </c>
      <c r="L10" s="11"/>
      <c r="M10" s="7"/>
    </row>
    <row r="11" spans="1:13" s="10" customFormat="1" ht="11.25" customHeight="1">
      <c r="A11" s="7" t="s">
        <v>14</v>
      </c>
      <c r="B11" s="8">
        <v>18</v>
      </c>
      <c r="C11" s="8">
        <v>15</v>
      </c>
      <c r="D11" s="8">
        <f t="shared" si="0"/>
        <v>-3</v>
      </c>
      <c r="E11" s="9">
        <f t="shared" si="1"/>
        <v>-16.666666666666668</v>
      </c>
      <c r="F11" s="7"/>
      <c r="G11" s="7" t="s">
        <v>21</v>
      </c>
      <c r="H11" s="47">
        <v>48</v>
      </c>
      <c r="I11" s="47">
        <v>44</v>
      </c>
      <c r="J11" s="16">
        <f aca="true" t="shared" si="3" ref="J11:J42">I11-H11</f>
        <v>-4</v>
      </c>
      <c r="K11" s="30">
        <f aca="true" t="shared" si="4" ref="K11:K42">J11*100/H11</f>
        <v>-8.333333333333334</v>
      </c>
      <c r="L11" s="11"/>
      <c r="M11" s="7"/>
    </row>
    <row r="12" spans="1:13" s="10" customFormat="1" ht="11.25" customHeight="1">
      <c r="A12" s="33" t="s">
        <v>16</v>
      </c>
      <c r="B12" s="42">
        <f>SUM(B4:B11)</f>
        <v>6393</v>
      </c>
      <c r="C12" s="42">
        <f>SUM(C4:C11)</f>
        <v>6458</v>
      </c>
      <c r="D12" s="43">
        <f>C12-B12</f>
        <v>65</v>
      </c>
      <c r="E12" s="44">
        <f aca="true" t="shared" si="5" ref="E12:E44">D12*100/B12</f>
        <v>1.0167370561551696</v>
      </c>
      <c r="F12" s="7"/>
      <c r="G12" s="7" t="s">
        <v>22</v>
      </c>
      <c r="H12" s="47">
        <v>327</v>
      </c>
      <c r="I12" s="47">
        <v>309</v>
      </c>
      <c r="J12" s="16">
        <f t="shared" si="3"/>
        <v>-18</v>
      </c>
      <c r="K12" s="30">
        <f t="shared" si="4"/>
        <v>-5.504587155963303</v>
      </c>
      <c r="L12" s="23"/>
      <c r="M12" s="7"/>
    </row>
    <row r="13" spans="1:13" s="10" customFormat="1" ht="11.25" customHeight="1">
      <c r="A13" s="7" t="s">
        <v>18</v>
      </c>
      <c r="B13" s="8">
        <v>4</v>
      </c>
      <c r="C13" s="8">
        <v>3</v>
      </c>
      <c r="D13" s="8">
        <f t="shared" si="0"/>
        <v>-1</v>
      </c>
      <c r="E13" s="9">
        <f t="shared" si="5"/>
        <v>-25</v>
      </c>
      <c r="F13" s="7"/>
      <c r="G13" s="7" t="s">
        <v>144</v>
      </c>
      <c r="H13" s="47">
        <v>3</v>
      </c>
      <c r="I13" s="47">
        <v>2</v>
      </c>
      <c r="J13" s="16">
        <f t="shared" si="3"/>
        <v>-1</v>
      </c>
      <c r="K13" s="30">
        <f t="shared" si="4"/>
        <v>-33.333333333333336</v>
      </c>
      <c r="L13" s="11"/>
      <c r="M13" s="7"/>
    </row>
    <row r="14" spans="1:13" s="10" customFormat="1" ht="11.25" customHeight="1">
      <c r="A14" s="7" t="s">
        <v>20</v>
      </c>
      <c r="B14" s="8">
        <v>52</v>
      </c>
      <c r="C14" s="8">
        <v>48</v>
      </c>
      <c r="D14" s="8">
        <f t="shared" si="0"/>
        <v>-4</v>
      </c>
      <c r="E14" s="9">
        <f t="shared" si="5"/>
        <v>-7.6923076923076925</v>
      </c>
      <c r="F14" s="7"/>
      <c r="G14" s="7" t="s">
        <v>24</v>
      </c>
      <c r="H14" s="16">
        <v>3</v>
      </c>
      <c r="I14" s="16">
        <v>4</v>
      </c>
      <c r="J14" s="16">
        <f t="shared" si="3"/>
        <v>1</v>
      </c>
      <c r="K14" s="30">
        <f t="shared" si="4"/>
        <v>33.333333333333336</v>
      </c>
      <c r="L14" s="15"/>
      <c r="M14" s="7"/>
    </row>
    <row r="15" spans="1:13" s="10" customFormat="1" ht="11.25" customHeight="1">
      <c r="A15" s="7" t="s">
        <v>142</v>
      </c>
      <c r="B15" s="8">
        <v>0</v>
      </c>
      <c r="C15" s="8">
        <v>0</v>
      </c>
      <c r="D15" s="8">
        <f t="shared" si="0"/>
        <v>0</v>
      </c>
      <c r="E15" s="9" t="s">
        <v>160</v>
      </c>
      <c r="F15" s="7"/>
      <c r="G15" s="7" t="s">
        <v>26</v>
      </c>
      <c r="H15" s="47">
        <v>971</v>
      </c>
      <c r="I15" s="47">
        <v>984</v>
      </c>
      <c r="J15" s="16">
        <f t="shared" si="3"/>
        <v>13</v>
      </c>
      <c r="K15" s="30">
        <f t="shared" si="4"/>
        <v>1.3388259526261586</v>
      </c>
      <c r="L15" s="15"/>
      <c r="M15" s="7"/>
    </row>
    <row r="16" spans="1:13" s="10" customFormat="1" ht="11.25" customHeight="1">
      <c r="A16" s="7" t="s">
        <v>23</v>
      </c>
      <c r="B16" s="8">
        <v>81</v>
      </c>
      <c r="C16" s="8">
        <v>78</v>
      </c>
      <c r="D16" s="8">
        <f t="shared" si="0"/>
        <v>-3</v>
      </c>
      <c r="E16" s="9">
        <f t="shared" si="5"/>
        <v>-3.7037037037037037</v>
      </c>
      <c r="F16" s="7"/>
      <c r="G16" s="7" t="s">
        <v>150</v>
      </c>
      <c r="H16" s="47">
        <v>1</v>
      </c>
      <c r="I16" s="47">
        <v>1</v>
      </c>
      <c r="J16" s="16">
        <f t="shared" si="3"/>
        <v>0</v>
      </c>
      <c r="K16" s="30">
        <f t="shared" si="4"/>
        <v>0</v>
      </c>
      <c r="L16" s="15"/>
      <c r="M16" s="7"/>
    </row>
    <row r="17" spans="1:13" s="10" customFormat="1" ht="11.25" customHeight="1">
      <c r="A17" s="7" t="s">
        <v>25</v>
      </c>
      <c r="B17" s="8">
        <v>569</v>
      </c>
      <c r="C17" s="8">
        <v>572</v>
      </c>
      <c r="D17" s="8">
        <f t="shared" si="0"/>
        <v>3</v>
      </c>
      <c r="E17" s="9">
        <f t="shared" si="5"/>
        <v>0.5272407732864675</v>
      </c>
      <c r="F17" s="7"/>
      <c r="G17" s="33" t="s">
        <v>28</v>
      </c>
      <c r="H17" s="34">
        <f>SUM(H11:H16)</f>
        <v>1353</v>
      </c>
      <c r="I17" s="34">
        <f>SUM(I11:I16)</f>
        <v>1344</v>
      </c>
      <c r="J17" s="35">
        <f t="shared" si="3"/>
        <v>-9</v>
      </c>
      <c r="K17" s="37">
        <f t="shared" si="4"/>
        <v>-0.6651884700665188</v>
      </c>
      <c r="L17" s="23"/>
      <c r="M17" s="7"/>
    </row>
    <row r="18" spans="1:13" s="10" customFormat="1" ht="11.25" customHeight="1">
      <c r="A18" s="7" t="s">
        <v>27</v>
      </c>
      <c r="B18" s="8">
        <v>152</v>
      </c>
      <c r="C18" s="8">
        <v>149</v>
      </c>
      <c r="D18" s="8">
        <f t="shared" si="0"/>
        <v>-3</v>
      </c>
      <c r="E18" s="9">
        <f t="shared" si="5"/>
        <v>-1.9736842105263157</v>
      </c>
      <c r="F18" s="7"/>
      <c r="G18" s="7" t="s">
        <v>151</v>
      </c>
      <c r="H18" s="16">
        <v>8</v>
      </c>
      <c r="I18" s="16">
        <v>1</v>
      </c>
      <c r="J18" s="16">
        <f t="shared" si="3"/>
        <v>-7</v>
      </c>
      <c r="K18" s="30">
        <f t="shared" si="4"/>
        <v>-87.5</v>
      </c>
      <c r="L18" s="23"/>
      <c r="M18" s="7"/>
    </row>
    <row r="19" spans="1:13" s="10" customFormat="1" ht="11.25" customHeight="1">
      <c r="A19" s="7" t="s">
        <v>29</v>
      </c>
      <c r="B19" s="8">
        <v>304</v>
      </c>
      <c r="C19" s="8">
        <v>305</v>
      </c>
      <c r="D19" s="8">
        <f t="shared" si="0"/>
        <v>1</v>
      </c>
      <c r="E19" s="9">
        <f t="shared" si="5"/>
        <v>0.32894736842105265</v>
      </c>
      <c r="F19" s="7"/>
      <c r="G19" s="7" t="s">
        <v>157</v>
      </c>
      <c r="H19" s="16">
        <v>3</v>
      </c>
      <c r="I19" s="16">
        <v>3</v>
      </c>
      <c r="J19" s="16">
        <f t="shared" si="3"/>
        <v>0</v>
      </c>
      <c r="K19" s="30">
        <f t="shared" si="4"/>
        <v>0</v>
      </c>
      <c r="L19" s="23"/>
      <c r="M19" s="7"/>
    </row>
    <row r="20" spans="1:13" s="10" customFormat="1" ht="11.25" customHeight="1">
      <c r="A20" s="7" t="s">
        <v>31</v>
      </c>
      <c r="B20" s="8">
        <v>26</v>
      </c>
      <c r="C20" s="8">
        <v>22</v>
      </c>
      <c r="D20" s="8">
        <f t="shared" si="0"/>
        <v>-4</v>
      </c>
      <c r="E20" s="9">
        <f t="shared" si="5"/>
        <v>-15.384615384615385</v>
      </c>
      <c r="F20" s="7"/>
      <c r="G20" s="7" t="s">
        <v>30</v>
      </c>
      <c r="H20" s="16">
        <v>8</v>
      </c>
      <c r="I20" s="16">
        <v>10</v>
      </c>
      <c r="J20" s="16">
        <f t="shared" si="3"/>
        <v>2</v>
      </c>
      <c r="K20" s="30">
        <f t="shared" si="4"/>
        <v>25</v>
      </c>
      <c r="L20" s="23"/>
      <c r="M20" s="7"/>
    </row>
    <row r="21" spans="1:13" s="10" customFormat="1" ht="11.25" customHeight="1">
      <c r="A21" s="7" t="s">
        <v>171</v>
      </c>
      <c r="B21" s="8">
        <v>0</v>
      </c>
      <c r="C21" s="8">
        <v>1</v>
      </c>
      <c r="D21" s="8">
        <f t="shared" si="0"/>
        <v>1</v>
      </c>
      <c r="E21" s="9" t="s">
        <v>160</v>
      </c>
      <c r="F21" s="7"/>
      <c r="G21" s="7" t="s">
        <v>32</v>
      </c>
      <c r="H21" s="47">
        <v>8</v>
      </c>
      <c r="I21" s="47">
        <v>9</v>
      </c>
      <c r="J21" s="16">
        <f t="shared" si="3"/>
        <v>1</v>
      </c>
      <c r="K21" s="30">
        <f t="shared" si="4"/>
        <v>12.5</v>
      </c>
      <c r="L21" s="23"/>
      <c r="M21" s="7"/>
    </row>
    <row r="22" spans="1:13" s="10" customFormat="1" ht="11.25" customHeight="1">
      <c r="A22" s="7" t="s">
        <v>34</v>
      </c>
      <c r="B22" s="8">
        <v>231</v>
      </c>
      <c r="C22" s="8">
        <v>249</v>
      </c>
      <c r="D22" s="8">
        <f aca="true" t="shared" si="6" ref="D22:D57">C22-B22</f>
        <v>18</v>
      </c>
      <c r="E22" s="9">
        <f t="shared" si="5"/>
        <v>7.792207792207792</v>
      </c>
      <c r="F22" s="7"/>
      <c r="G22" s="7" t="s">
        <v>33</v>
      </c>
      <c r="H22" s="47">
        <v>6</v>
      </c>
      <c r="I22" s="47">
        <v>2</v>
      </c>
      <c r="J22" s="16">
        <f t="shared" si="3"/>
        <v>-4</v>
      </c>
      <c r="K22" s="30">
        <f t="shared" si="4"/>
        <v>-66.66666666666667</v>
      </c>
      <c r="L22" s="23"/>
      <c r="M22" s="7"/>
    </row>
    <row r="23" spans="1:13" s="10" customFormat="1" ht="11.25" customHeight="1">
      <c r="A23" s="7" t="s">
        <v>36</v>
      </c>
      <c r="B23" s="8">
        <v>52</v>
      </c>
      <c r="C23" s="8">
        <v>53</v>
      </c>
      <c r="D23" s="8">
        <f t="shared" si="6"/>
        <v>1</v>
      </c>
      <c r="E23" s="9">
        <f t="shared" si="5"/>
        <v>1.9230769230769231</v>
      </c>
      <c r="F23" s="7"/>
      <c r="G23" s="7" t="s">
        <v>35</v>
      </c>
      <c r="H23" s="47">
        <v>2</v>
      </c>
      <c r="I23" s="47">
        <v>2</v>
      </c>
      <c r="J23" s="16">
        <f t="shared" si="3"/>
        <v>0</v>
      </c>
      <c r="K23" s="30">
        <f t="shared" si="4"/>
        <v>0</v>
      </c>
      <c r="L23" s="23"/>
      <c r="M23" s="7"/>
    </row>
    <row r="24" spans="1:13" s="10" customFormat="1" ht="11.25" customHeight="1">
      <c r="A24" s="7" t="s">
        <v>39</v>
      </c>
      <c r="B24" s="8">
        <v>226</v>
      </c>
      <c r="C24" s="8">
        <v>218</v>
      </c>
      <c r="D24" s="8">
        <f t="shared" si="6"/>
        <v>-8</v>
      </c>
      <c r="E24" s="9">
        <f t="shared" si="5"/>
        <v>-3.5398230088495577</v>
      </c>
      <c r="F24" s="7"/>
      <c r="G24" s="7" t="s">
        <v>140</v>
      </c>
      <c r="H24" s="16">
        <v>4</v>
      </c>
      <c r="I24" s="16">
        <v>3</v>
      </c>
      <c r="J24" s="16">
        <f t="shared" si="3"/>
        <v>-1</v>
      </c>
      <c r="K24" s="30">
        <f t="shared" si="4"/>
        <v>-25</v>
      </c>
      <c r="L24" s="23"/>
      <c r="M24" s="7"/>
    </row>
    <row r="25" spans="1:13" s="10" customFormat="1" ht="11.25" customHeight="1">
      <c r="A25" s="7" t="s">
        <v>41</v>
      </c>
      <c r="B25" s="8">
        <v>519</v>
      </c>
      <c r="C25" s="8">
        <v>524</v>
      </c>
      <c r="D25" s="8">
        <f t="shared" si="6"/>
        <v>5</v>
      </c>
      <c r="E25" s="9">
        <f t="shared" si="5"/>
        <v>0.9633911368015414</v>
      </c>
      <c r="F25" s="7"/>
      <c r="G25" s="7" t="s">
        <v>37</v>
      </c>
      <c r="H25" s="16">
        <v>5</v>
      </c>
      <c r="I25" s="16">
        <v>6</v>
      </c>
      <c r="J25" s="16">
        <f t="shared" si="3"/>
        <v>1</v>
      </c>
      <c r="K25" s="30">
        <f t="shared" si="4"/>
        <v>20</v>
      </c>
      <c r="L25" s="23"/>
      <c r="M25" s="7"/>
    </row>
    <row r="26" spans="1:13" s="10" customFormat="1" ht="11.25" customHeight="1">
      <c r="A26" s="7" t="s">
        <v>43</v>
      </c>
      <c r="B26" s="8">
        <v>6</v>
      </c>
      <c r="C26" s="8">
        <v>3</v>
      </c>
      <c r="D26" s="8">
        <f t="shared" si="6"/>
        <v>-3</v>
      </c>
      <c r="E26" s="9">
        <f t="shared" si="5"/>
        <v>-50</v>
      </c>
      <c r="F26" s="7"/>
      <c r="G26" s="7" t="s">
        <v>152</v>
      </c>
      <c r="H26" s="16">
        <v>3</v>
      </c>
      <c r="I26" s="16">
        <v>4</v>
      </c>
      <c r="J26" s="16">
        <f t="shared" si="3"/>
        <v>1</v>
      </c>
      <c r="K26" s="30">
        <f t="shared" si="4"/>
        <v>33.333333333333336</v>
      </c>
      <c r="L26" s="23"/>
      <c r="M26" s="7"/>
    </row>
    <row r="27" spans="1:13" s="10" customFormat="1" ht="11.25" customHeight="1">
      <c r="A27" s="7" t="s">
        <v>45</v>
      </c>
      <c r="B27" s="8">
        <v>8</v>
      </c>
      <c r="C27" s="8">
        <v>8</v>
      </c>
      <c r="D27" s="8">
        <f t="shared" si="6"/>
        <v>0</v>
      </c>
      <c r="E27" s="9">
        <f t="shared" si="5"/>
        <v>0</v>
      </c>
      <c r="F27" s="7"/>
      <c r="G27" s="7" t="s">
        <v>38</v>
      </c>
      <c r="H27" s="17">
        <v>56</v>
      </c>
      <c r="I27" s="17">
        <v>56</v>
      </c>
      <c r="J27" s="16">
        <f t="shared" si="3"/>
        <v>0</v>
      </c>
      <c r="K27" s="30">
        <f t="shared" si="4"/>
        <v>0</v>
      </c>
      <c r="L27" s="23"/>
      <c r="M27" s="7"/>
    </row>
    <row r="28" spans="1:13" s="10" customFormat="1" ht="11.25" customHeight="1">
      <c r="A28" s="38" t="s">
        <v>46</v>
      </c>
      <c r="B28" s="43">
        <f>SUM(B13:B27)</f>
        <v>2230</v>
      </c>
      <c r="C28" s="43">
        <f>SUM(C13:C27)</f>
        <v>2233</v>
      </c>
      <c r="D28" s="43">
        <f>C28-B28</f>
        <v>3</v>
      </c>
      <c r="E28" s="44">
        <f t="shared" si="5"/>
        <v>0.13452914798206278</v>
      </c>
      <c r="F28" s="7"/>
      <c r="G28" s="7" t="s">
        <v>40</v>
      </c>
      <c r="H28" s="17">
        <v>21</v>
      </c>
      <c r="I28" s="17">
        <v>23</v>
      </c>
      <c r="J28" s="16">
        <f t="shared" si="3"/>
        <v>2</v>
      </c>
      <c r="K28" s="30">
        <f t="shared" si="4"/>
        <v>9.523809523809524</v>
      </c>
      <c r="L28" s="25"/>
      <c r="M28" s="7"/>
    </row>
    <row r="29" spans="1:13" s="10" customFormat="1" ht="11.25" customHeight="1">
      <c r="A29" s="7" t="s">
        <v>49</v>
      </c>
      <c r="B29" s="45">
        <v>3</v>
      </c>
      <c r="C29" s="45">
        <v>3</v>
      </c>
      <c r="D29" s="8">
        <f t="shared" si="6"/>
        <v>0</v>
      </c>
      <c r="E29" s="9">
        <f t="shared" si="5"/>
        <v>0</v>
      </c>
      <c r="F29" s="7"/>
      <c r="G29" s="33" t="s">
        <v>42</v>
      </c>
      <c r="H29" s="34">
        <f>SUM(H18:H28)</f>
        <v>124</v>
      </c>
      <c r="I29" s="34">
        <f>SUM(I18:I28)</f>
        <v>119</v>
      </c>
      <c r="J29" s="35">
        <f t="shared" si="3"/>
        <v>-5</v>
      </c>
      <c r="K29" s="37">
        <f t="shared" si="4"/>
        <v>-4.032258064516129</v>
      </c>
      <c r="L29" s="25"/>
      <c r="M29" s="7"/>
    </row>
    <row r="30" spans="1:13" s="10" customFormat="1" ht="11.25" customHeight="1">
      <c r="A30" s="7" t="s">
        <v>158</v>
      </c>
      <c r="B30" s="45">
        <v>1</v>
      </c>
      <c r="C30" s="45">
        <v>1</v>
      </c>
      <c r="D30" s="8">
        <f t="shared" si="6"/>
        <v>0</v>
      </c>
      <c r="E30" s="9">
        <f t="shared" si="5"/>
        <v>0</v>
      </c>
      <c r="F30" s="7"/>
      <c r="G30" s="7" t="s">
        <v>44</v>
      </c>
      <c r="H30" s="17">
        <v>5</v>
      </c>
      <c r="I30" s="17">
        <v>5</v>
      </c>
      <c r="J30" s="16">
        <f t="shared" si="3"/>
        <v>0</v>
      </c>
      <c r="K30" s="30">
        <f t="shared" si="4"/>
        <v>0</v>
      </c>
      <c r="L30" s="15"/>
      <c r="M30" s="7"/>
    </row>
    <row r="31" spans="1:13" s="10" customFormat="1" ht="11.25" customHeight="1">
      <c r="A31" s="7" t="s">
        <v>50</v>
      </c>
      <c r="B31" s="45">
        <v>1</v>
      </c>
      <c r="C31" s="45">
        <v>1</v>
      </c>
      <c r="D31" s="8">
        <f t="shared" si="6"/>
        <v>0</v>
      </c>
      <c r="E31" s="9">
        <f t="shared" si="5"/>
        <v>0</v>
      </c>
      <c r="F31" s="7"/>
      <c r="G31" s="7" t="s">
        <v>47</v>
      </c>
      <c r="H31" s="16">
        <v>2</v>
      </c>
      <c r="I31" s="16">
        <v>2</v>
      </c>
      <c r="J31" s="16">
        <f t="shared" si="3"/>
        <v>0</v>
      </c>
      <c r="K31" s="30">
        <f t="shared" si="4"/>
        <v>0</v>
      </c>
      <c r="L31" s="15"/>
      <c r="M31" s="7"/>
    </row>
    <row r="32" spans="1:13" s="10" customFormat="1" ht="11.25" customHeight="1">
      <c r="A32" s="7" t="s">
        <v>52</v>
      </c>
      <c r="B32" s="45">
        <v>1</v>
      </c>
      <c r="C32" s="45">
        <v>1</v>
      </c>
      <c r="D32" s="8">
        <f t="shared" si="6"/>
        <v>0</v>
      </c>
      <c r="E32" s="9">
        <f t="shared" si="5"/>
        <v>0</v>
      </c>
      <c r="F32" s="7"/>
      <c r="G32" s="33" t="s">
        <v>48</v>
      </c>
      <c r="H32" s="34">
        <f>SUM(H30:H31)</f>
        <v>7</v>
      </c>
      <c r="I32" s="34">
        <f>SUM(I30:I31)</f>
        <v>7</v>
      </c>
      <c r="J32" s="35">
        <f t="shared" si="3"/>
        <v>0</v>
      </c>
      <c r="K32" s="37">
        <f t="shared" si="4"/>
        <v>0</v>
      </c>
      <c r="L32" s="15"/>
      <c r="M32" s="7"/>
    </row>
    <row r="33" spans="1:13" s="10" customFormat="1" ht="11.25" customHeight="1">
      <c r="A33" s="7" t="s">
        <v>165</v>
      </c>
      <c r="B33" s="45">
        <v>12</v>
      </c>
      <c r="C33" s="45">
        <v>12</v>
      </c>
      <c r="D33" s="8">
        <f t="shared" si="6"/>
        <v>0</v>
      </c>
      <c r="E33" s="9">
        <f>D33*100/B33</f>
        <v>0</v>
      </c>
      <c r="F33" s="7"/>
      <c r="G33" s="17" t="s">
        <v>154</v>
      </c>
      <c r="H33" s="16">
        <v>6</v>
      </c>
      <c r="I33" s="16">
        <v>3</v>
      </c>
      <c r="J33" s="16">
        <f t="shared" si="3"/>
        <v>-3</v>
      </c>
      <c r="K33" s="30">
        <f t="shared" si="4"/>
        <v>-50</v>
      </c>
      <c r="L33" s="15"/>
      <c r="M33" s="7"/>
    </row>
    <row r="34" spans="1:13" s="10" customFormat="1" ht="11.25" customHeight="1">
      <c r="A34" s="7" t="s">
        <v>167</v>
      </c>
      <c r="B34" s="45">
        <v>1</v>
      </c>
      <c r="C34" s="45">
        <v>1</v>
      </c>
      <c r="D34" s="8">
        <f t="shared" si="6"/>
        <v>0</v>
      </c>
      <c r="E34" s="9">
        <f>D34*100/B34</f>
        <v>0</v>
      </c>
      <c r="F34" s="7"/>
      <c r="G34" s="33" t="s">
        <v>153</v>
      </c>
      <c r="H34" s="34">
        <f>SUM(H33)</f>
        <v>6</v>
      </c>
      <c r="I34" s="34">
        <f>SUM(I33)</f>
        <v>3</v>
      </c>
      <c r="J34" s="35">
        <f t="shared" si="3"/>
        <v>-3</v>
      </c>
      <c r="K34" s="37">
        <f t="shared" si="4"/>
        <v>-50</v>
      </c>
      <c r="L34" s="15"/>
      <c r="M34" s="7"/>
    </row>
    <row r="35" spans="1:13" s="10" customFormat="1" ht="11.25" customHeight="1">
      <c r="A35" s="7" t="s">
        <v>168</v>
      </c>
      <c r="B35" s="45">
        <v>1</v>
      </c>
      <c r="C35" s="45">
        <v>1</v>
      </c>
      <c r="D35" s="8">
        <f t="shared" si="6"/>
        <v>0</v>
      </c>
      <c r="E35" s="9">
        <f>D35*100/B35</f>
        <v>0</v>
      </c>
      <c r="F35" s="7"/>
      <c r="G35" s="7" t="s">
        <v>51</v>
      </c>
      <c r="H35" s="47">
        <v>68</v>
      </c>
      <c r="I35" s="47">
        <v>68</v>
      </c>
      <c r="J35" s="16">
        <f t="shared" si="3"/>
        <v>0</v>
      </c>
      <c r="K35" s="30">
        <f t="shared" si="4"/>
        <v>0</v>
      </c>
      <c r="L35" s="15"/>
      <c r="M35" s="7"/>
    </row>
    <row r="36" spans="1:13" s="10" customFormat="1" ht="11.25" customHeight="1">
      <c r="A36" s="33" t="s">
        <v>56</v>
      </c>
      <c r="B36" s="33">
        <f>SUM(B29:B35)</f>
        <v>20</v>
      </c>
      <c r="C36" s="33">
        <f>SUM(C29:C35)</f>
        <v>20</v>
      </c>
      <c r="D36" s="43">
        <f t="shared" si="6"/>
        <v>0</v>
      </c>
      <c r="E36" s="44">
        <f>D36*100/B36</f>
        <v>0</v>
      </c>
      <c r="F36" s="7"/>
      <c r="G36" s="7" t="s">
        <v>53</v>
      </c>
      <c r="H36" s="47">
        <v>33</v>
      </c>
      <c r="I36" s="47">
        <v>31</v>
      </c>
      <c r="J36" s="16">
        <f t="shared" si="3"/>
        <v>-2</v>
      </c>
      <c r="K36" s="30">
        <f t="shared" si="4"/>
        <v>-6.0606060606060606</v>
      </c>
      <c r="L36" s="23"/>
      <c r="M36" s="7"/>
    </row>
    <row r="37" spans="1:13" s="10" customFormat="1" ht="11.25" customHeight="1">
      <c r="A37" s="7" t="s">
        <v>156</v>
      </c>
      <c r="B37" s="17">
        <v>1</v>
      </c>
      <c r="C37" s="17">
        <v>0</v>
      </c>
      <c r="D37" s="8">
        <f t="shared" si="6"/>
        <v>-1</v>
      </c>
      <c r="E37" s="9">
        <f t="shared" si="5"/>
        <v>-100</v>
      </c>
      <c r="F37" s="7"/>
      <c r="G37" s="7" t="s">
        <v>54</v>
      </c>
      <c r="H37" s="47">
        <v>259</v>
      </c>
      <c r="I37" s="47">
        <v>266</v>
      </c>
      <c r="J37" s="16">
        <f t="shared" si="3"/>
        <v>7</v>
      </c>
      <c r="K37" s="30">
        <f t="shared" si="4"/>
        <v>2.7027027027027026</v>
      </c>
      <c r="L37" s="23"/>
      <c r="M37" s="7"/>
    </row>
    <row r="38" spans="1:13" s="10" customFormat="1" ht="11.25" customHeight="1">
      <c r="A38" s="7" t="s">
        <v>59</v>
      </c>
      <c r="B38" s="8">
        <v>15</v>
      </c>
      <c r="C38" s="8">
        <v>13</v>
      </c>
      <c r="D38" s="8">
        <f t="shared" si="6"/>
        <v>-2</v>
      </c>
      <c r="E38" s="9">
        <f t="shared" si="5"/>
        <v>-13.333333333333334</v>
      </c>
      <c r="F38" s="7"/>
      <c r="G38" s="7" t="s">
        <v>55</v>
      </c>
      <c r="H38" s="16">
        <v>128</v>
      </c>
      <c r="I38" s="16">
        <v>125</v>
      </c>
      <c r="J38" s="16">
        <f t="shared" si="3"/>
        <v>-3</v>
      </c>
      <c r="K38" s="30">
        <f t="shared" si="4"/>
        <v>-2.34375</v>
      </c>
      <c r="L38" s="23"/>
      <c r="M38" s="7"/>
    </row>
    <row r="39" spans="1:13" s="10" customFormat="1" ht="11.25" customHeight="1">
      <c r="A39" s="7" t="s">
        <v>61</v>
      </c>
      <c r="B39" s="8">
        <v>12</v>
      </c>
      <c r="C39" s="8">
        <v>10</v>
      </c>
      <c r="D39" s="8">
        <f t="shared" si="6"/>
        <v>-2</v>
      </c>
      <c r="E39" s="9">
        <f t="shared" si="5"/>
        <v>-16.666666666666668</v>
      </c>
      <c r="F39" s="7"/>
      <c r="G39" s="7" t="s">
        <v>57</v>
      </c>
      <c r="H39" s="47">
        <v>362</v>
      </c>
      <c r="I39" s="47">
        <v>338</v>
      </c>
      <c r="J39" s="16">
        <f t="shared" si="3"/>
        <v>-24</v>
      </c>
      <c r="K39" s="30">
        <f t="shared" si="4"/>
        <v>-6.629834254143646</v>
      </c>
      <c r="L39" s="23"/>
      <c r="M39" s="17"/>
    </row>
    <row r="40" spans="1:13" s="10" customFormat="1" ht="11.25" customHeight="1">
      <c r="A40" s="7" t="s">
        <v>148</v>
      </c>
      <c r="B40" s="8">
        <v>0</v>
      </c>
      <c r="C40" s="8">
        <v>0</v>
      </c>
      <c r="D40" s="8">
        <v>0</v>
      </c>
      <c r="E40" s="9" t="s">
        <v>160</v>
      </c>
      <c r="F40" s="7"/>
      <c r="G40" s="7" t="s">
        <v>58</v>
      </c>
      <c r="H40" s="47">
        <v>347</v>
      </c>
      <c r="I40" s="47">
        <v>364</v>
      </c>
      <c r="J40" s="16">
        <f t="shared" si="3"/>
        <v>17</v>
      </c>
      <c r="K40" s="30">
        <f t="shared" si="4"/>
        <v>4.899135446685879</v>
      </c>
      <c r="L40" s="23"/>
      <c r="M40" s="17"/>
    </row>
    <row r="41" spans="1:13" s="10" customFormat="1" ht="11.25" customHeight="1">
      <c r="A41" s="7" t="s">
        <v>63</v>
      </c>
      <c r="B41" s="8">
        <v>23</v>
      </c>
      <c r="C41" s="8">
        <v>25</v>
      </c>
      <c r="D41" s="8">
        <f t="shared" si="6"/>
        <v>2</v>
      </c>
      <c r="E41" s="9">
        <f t="shared" si="5"/>
        <v>8.695652173913043</v>
      </c>
      <c r="F41" s="7"/>
      <c r="G41" s="38" t="s">
        <v>60</v>
      </c>
      <c r="H41" s="35">
        <f>SUM(H35:H40)</f>
        <v>1197</v>
      </c>
      <c r="I41" s="35">
        <f>SUM(I35:I40)</f>
        <v>1192</v>
      </c>
      <c r="J41" s="35">
        <f t="shared" si="3"/>
        <v>-5</v>
      </c>
      <c r="K41" s="37">
        <f t="shared" si="4"/>
        <v>-0.4177109440267335</v>
      </c>
      <c r="L41" s="23"/>
      <c r="M41" s="7"/>
    </row>
    <row r="42" spans="1:13" s="10" customFormat="1" ht="11.25" customHeight="1">
      <c r="A42" s="7" t="s">
        <v>65</v>
      </c>
      <c r="B42" s="8">
        <v>1</v>
      </c>
      <c r="C42" s="8">
        <v>0</v>
      </c>
      <c r="D42" s="8">
        <f t="shared" si="6"/>
        <v>-1</v>
      </c>
      <c r="E42" s="9">
        <f t="shared" si="5"/>
        <v>-100</v>
      </c>
      <c r="F42" s="7"/>
      <c r="G42" s="7" t="s">
        <v>62</v>
      </c>
      <c r="H42" s="47">
        <v>11</v>
      </c>
      <c r="I42" s="47">
        <v>14</v>
      </c>
      <c r="J42" s="16">
        <f t="shared" si="3"/>
        <v>3</v>
      </c>
      <c r="K42" s="30">
        <f t="shared" si="4"/>
        <v>27.272727272727273</v>
      </c>
      <c r="L42" s="23"/>
      <c r="M42" s="7"/>
    </row>
    <row r="43" spans="1:13" s="10" customFormat="1" ht="11.25" customHeight="1">
      <c r="A43" s="7" t="s">
        <v>149</v>
      </c>
      <c r="B43" s="8">
        <v>2</v>
      </c>
      <c r="C43" s="8">
        <v>1</v>
      </c>
      <c r="D43" s="8">
        <f t="shared" si="6"/>
        <v>-1</v>
      </c>
      <c r="E43" s="9">
        <f t="shared" si="5"/>
        <v>-50</v>
      </c>
      <c r="F43" s="7"/>
      <c r="G43" s="7" t="s">
        <v>64</v>
      </c>
      <c r="H43" s="16">
        <v>6</v>
      </c>
      <c r="I43" s="16">
        <v>6</v>
      </c>
      <c r="J43" s="16">
        <f aca="true" t="shared" si="7" ref="J43:J67">I43-H43</f>
        <v>0</v>
      </c>
      <c r="K43" s="30">
        <f aca="true" t="shared" si="8" ref="K43:K64">J43*100/H43</f>
        <v>0</v>
      </c>
      <c r="L43" s="23"/>
      <c r="M43" s="7"/>
    </row>
    <row r="44" spans="1:13" s="10" customFormat="1" ht="11.25" customHeight="1">
      <c r="A44" s="7" t="s">
        <v>141</v>
      </c>
      <c r="B44" s="8">
        <v>1</v>
      </c>
      <c r="C44" s="8">
        <v>0</v>
      </c>
      <c r="D44" s="8">
        <f t="shared" si="6"/>
        <v>-1</v>
      </c>
      <c r="E44" s="9">
        <f t="shared" si="5"/>
        <v>-100</v>
      </c>
      <c r="F44" s="7"/>
      <c r="G44" s="7" t="s">
        <v>66</v>
      </c>
      <c r="H44" s="47">
        <v>3</v>
      </c>
      <c r="I44" s="47">
        <v>2</v>
      </c>
      <c r="J44" s="16">
        <f t="shared" si="7"/>
        <v>-1</v>
      </c>
      <c r="K44" s="30">
        <f t="shared" si="8"/>
        <v>-33.333333333333336</v>
      </c>
      <c r="L44" s="23"/>
      <c r="M44" s="7"/>
    </row>
    <row r="45" spans="1:13" s="10" customFormat="1" ht="11.25" customHeight="1">
      <c r="A45" s="7" t="s">
        <v>172</v>
      </c>
      <c r="B45" s="8">
        <v>0</v>
      </c>
      <c r="C45" s="8">
        <v>1</v>
      </c>
      <c r="D45" s="8">
        <f t="shared" si="6"/>
        <v>1</v>
      </c>
      <c r="E45" s="9" t="s">
        <v>160</v>
      </c>
      <c r="F45" s="7"/>
      <c r="G45" s="7" t="s">
        <v>67</v>
      </c>
      <c r="H45" s="47">
        <v>17</v>
      </c>
      <c r="I45" s="47">
        <v>17</v>
      </c>
      <c r="J45" s="16">
        <f t="shared" si="7"/>
        <v>0</v>
      </c>
      <c r="K45" s="30">
        <f t="shared" si="8"/>
        <v>0</v>
      </c>
      <c r="L45" s="23"/>
      <c r="M45" s="7"/>
    </row>
    <row r="46" spans="1:13" s="10" customFormat="1" ht="11.25" customHeight="1">
      <c r="A46" s="33" t="s">
        <v>68</v>
      </c>
      <c r="B46" s="42">
        <f>SUM(B37:B45)</f>
        <v>55</v>
      </c>
      <c r="C46" s="42">
        <f>SUM(C37:C45)</f>
        <v>50</v>
      </c>
      <c r="D46" s="43">
        <f t="shared" si="6"/>
        <v>-5</v>
      </c>
      <c r="E46" s="44">
        <f aca="true" t="shared" si="9" ref="E46:E82">D46*100/B46</f>
        <v>-9.090909090909092</v>
      </c>
      <c r="F46" s="7"/>
      <c r="G46" s="33" t="s">
        <v>69</v>
      </c>
      <c r="H46" s="34">
        <f>SUM(H42:H45)</f>
        <v>37</v>
      </c>
      <c r="I46" s="34">
        <f>SUM(I42:I45)</f>
        <v>39</v>
      </c>
      <c r="J46" s="35">
        <f t="shared" si="7"/>
        <v>2</v>
      </c>
      <c r="K46" s="36">
        <f t="shared" si="8"/>
        <v>5.405405405405405</v>
      </c>
      <c r="L46" s="23"/>
      <c r="M46" s="7"/>
    </row>
    <row r="47" spans="1:13" s="10" customFormat="1" ht="11.25" customHeight="1">
      <c r="A47" s="7" t="s">
        <v>70</v>
      </c>
      <c r="B47" s="8">
        <v>5</v>
      </c>
      <c r="C47" s="8">
        <v>5</v>
      </c>
      <c r="D47" s="8">
        <f t="shared" si="6"/>
        <v>0</v>
      </c>
      <c r="E47" s="9">
        <f t="shared" si="9"/>
        <v>0</v>
      </c>
      <c r="F47" s="7"/>
      <c r="G47" s="7" t="s">
        <v>147</v>
      </c>
      <c r="H47" s="16">
        <v>117</v>
      </c>
      <c r="I47" s="16">
        <v>124</v>
      </c>
      <c r="J47" s="16">
        <f t="shared" si="7"/>
        <v>7</v>
      </c>
      <c r="K47" s="30">
        <f t="shared" si="8"/>
        <v>5.982905982905983</v>
      </c>
      <c r="L47" s="23"/>
      <c r="M47" s="7"/>
    </row>
    <row r="48" spans="1:13" s="10" customFormat="1" ht="11.25" customHeight="1">
      <c r="A48" s="38" t="s">
        <v>71</v>
      </c>
      <c r="B48" s="43">
        <f>SUM(B47)</f>
        <v>5</v>
      </c>
      <c r="C48" s="43">
        <f>SUM(C47)</f>
        <v>5</v>
      </c>
      <c r="D48" s="43">
        <f t="shared" si="6"/>
        <v>0</v>
      </c>
      <c r="E48" s="44">
        <f t="shared" si="9"/>
        <v>0</v>
      </c>
      <c r="F48" s="7"/>
      <c r="G48" s="7" t="s">
        <v>72</v>
      </c>
      <c r="H48" s="47">
        <v>13</v>
      </c>
      <c r="I48" s="47">
        <v>10</v>
      </c>
      <c r="J48" s="16">
        <f t="shared" si="7"/>
        <v>-3</v>
      </c>
      <c r="K48" s="30">
        <f t="shared" si="8"/>
        <v>-23.076923076923077</v>
      </c>
      <c r="L48" s="25"/>
      <c r="M48" s="7"/>
    </row>
    <row r="49" spans="1:13" s="10" customFormat="1" ht="11.25" customHeight="1">
      <c r="A49" s="17" t="s">
        <v>137</v>
      </c>
      <c r="B49" s="46">
        <v>1</v>
      </c>
      <c r="C49" s="46">
        <v>1</v>
      </c>
      <c r="D49" s="8">
        <f t="shared" si="6"/>
        <v>0</v>
      </c>
      <c r="E49" s="9">
        <f t="shared" si="9"/>
        <v>0</v>
      </c>
      <c r="F49" s="7"/>
      <c r="G49" s="7" t="s">
        <v>74</v>
      </c>
      <c r="H49" s="47">
        <v>33</v>
      </c>
      <c r="I49" s="47">
        <v>33</v>
      </c>
      <c r="J49" s="16">
        <f t="shared" si="7"/>
        <v>0</v>
      </c>
      <c r="K49" s="30">
        <f t="shared" si="8"/>
        <v>0</v>
      </c>
      <c r="L49" s="26"/>
      <c r="M49" s="17"/>
    </row>
    <row r="50" spans="1:13" s="10" customFormat="1" ht="11.25" customHeight="1">
      <c r="A50" s="38" t="s">
        <v>73</v>
      </c>
      <c r="B50" s="43">
        <f>SUM(B49)</f>
        <v>1</v>
      </c>
      <c r="C50" s="43">
        <f>SUM(C49)</f>
        <v>1</v>
      </c>
      <c r="D50" s="43">
        <f t="shared" si="6"/>
        <v>0</v>
      </c>
      <c r="E50" s="44">
        <f t="shared" si="9"/>
        <v>0</v>
      </c>
      <c r="F50" s="7"/>
      <c r="G50" s="7" t="s">
        <v>76</v>
      </c>
      <c r="H50" s="47">
        <v>145</v>
      </c>
      <c r="I50" s="47">
        <v>133</v>
      </c>
      <c r="J50" s="16">
        <f t="shared" si="7"/>
        <v>-12</v>
      </c>
      <c r="K50" s="30">
        <f t="shared" si="8"/>
        <v>-8.275862068965518</v>
      </c>
      <c r="L50" s="24"/>
      <c r="M50" s="17"/>
    </row>
    <row r="51" spans="1:13" s="10" customFormat="1" ht="11.25" customHeight="1">
      <c r="A51" s="17" t="s">
        <v>75</v>
      </c>
      <c r="B51" s="46">
        <v>3</v>
      </c>
      <c r="C51" s="46">
        <v>3</v>
      </c>
      <c r="D51" s="8">
        <f t="shared" si="6"/>
        <v>0</v>
      </c>
      <c r="E51" s="9">
        <f t="shared" si="9"/>
        <v>0</v>
      </c>
      <c r="F51" s="7"/>
      <c r="G51" s="7" t="s">
        <v>78</v>
      </c>
      <c r="H51" s="47">
        <v>2</v>
      </c>
      <c r="I51" s="47">
        <v>4</v>
      </c>
      <c r="J51" s="16">
        <f t="shared" si="7"/>
        <v>2</v>
      </c>
      <c r="K51" s="30">
        <f t="shared" si="8"/>
        <v>100</v>
      </c>
      <c r="L51" s="23"/>
      <c r="M51" s="7"/>
    </row>
    <row r="52" spans="1:13" s="10" customFormat="1" ht="11.25" customHeight="1">
      <c r="A52" s="7" t="s">
        <v>77</v>
      </c>
      <c r="B52" s="8">
        <v>269</v>
      </c>
      <c r="C52" s="8">
        <v>257</v>
      </c>
      <c r="D52" s="8">
        <f t="shared" si="6"/>
        <v>-12</v>
      </c>
      <c r="E52" s="9">
        <f t="shared" si="9"/>
        <v>-4.4609665427509295</v>
      </c>
      <c r="F52" s="7"/>
      <c r="G52" s="7" t="s">
        <v>79</v>
      </c>
      <c r="H52" s="47">
        <v>12</v>
      </c>
      <c r="I52" s="47">
        <v>14</v>
      </c>
      <c r="J52" s="16">
        <f t="shared" si="7"/>
        <v>2</v>
      </c>
      <c r="K52" s="30">
        <f t="shared" si="8"/>
        <v>16.666666666666668</v>
      </c>
      <c r="L52" s="15"/>
      <c r="M52" s="7"/>
    </row>
    <row r="53" spans="1:13" s="10" customFormat="1" ht="11.25" customHeight="1">
      <c r="A53" s="7" t="s">
        <v>161</v>
      </c>
      <c r="B53" s="50">
        <v>1</v>
      </c>
      <c r="C53" s="50">
        <v>1</v>
      </c>
      <c r="D53" s="8">
        <f t="shared" si="6"/>
        <v>0</v>
      </c>
      <c r="E53" s="9">
        <f t="shared" si="9"/>
        <v>0</v>
      </c>
      <c r="F53" s="7"/>
      <c r="G53" s="7" t="s">
        <v>81</v>
      </c>
      <c r="H53" s="47">
        <v>5</v>
      </c>
      <c r="I53" s="47">
        <v>5</v>
      </c>
      <c r="J53" s="16">
        <f t="shared" si="7"/>
        <v>0</v>
      </c>
      <c r="K53" s="30">
        <f t="shared" si="8"/>
        <v>0</v>
      </c>
      <c r="L53" s="15"/>
      <c r="M53" s="7"/>
    </row>
    <row r="54" spans="1:13" s="10" customFormat="1" ht="11.25" customHeight="1">
      <c r="A54" s="7" t="s">
        <v>80</v>
      </c>
      <c r="B54" s="8">
        <v>2</v>
      </c>
      <c r="C54" s="8">
        <v>0</v>
      </c>
      <c r="D54" s="8">
        <f t="shared" si="6"/>
        <v>-2</v>
      </c>
      <c r="E54" s="9">
        <f t="shared" si="9"/>
        <v>-100</v>
      </c>
      <c r="F54" s="7"/>
      <c r="G54" s="7" t="s">
        <v>83</v>
      </c>
      <c r="H54" s="47">
        <v>5</v>
      </c>
      <c r="I54" s="47">
        <v>7</v>
      </c>
      <c r="J54" s="16">
        <f t="shared" si="7"/>
        <v>2</v>
      </c>
      <c r="K54" s="30">
        <f t="shared" si="8"/>
        <v>40</v>
      </c>
      <c r="L54" s="11"/>
      <c r="M54" s="17"/>
    </row>
    <row r="55" spans="1:13" s="10" customFormat="1" ht="11.25" customHeight="1">
      <c r="A55" s="7" t="s">
        <v>82</v>
      </c>
      <c r="B55" s="8">
        <v>684</v>
      </c>
      <c r="C55" s="8">
        <v>652</v>
      </c>
      <c r="D55" s="8">
        <f t="shared" si="6"/>
        <v>-32</v>
      </c>
      <c r="E55" s="9">
        <f t="shared" si="9"/>
        <v>-4.678362573099415</v>
      </c>
      <c r="F55" s="7"/>
      <c r="G55" s="7" t="s">
        <v>84</v>
      </c>
      <c r="H55" s="47">
        <v>4</v>
      </c>
      <c r="I55" s="47">
        <v>6</v>
      </c>
      <c r="J55" s="16">
        <f t="shared" si="7"/>
        <v>2</v>
      </c>
      <c r="K55" s="30">
        <f t="shared" si="8"/>
        <v>50</v>
      </c>
      <c r="L55" s="11"/>
      <c r="M55" s="7"/>
    </row>
    <row r="56" spans="1:13" s="10" customFormat="1" ht="11.25" customHeight="1">
      <c r="A56" s="33" t="s">
        <v>85</v>
      </c>
      <c r="B56" s="42">
        <f>SUM(B51:B55)</f>
        <v>959</v>
      </c>
      <c r="C56" s="42">
        <f>SUM(C51:C55)</f>
        <v>913</v>
      </c>
      <c r="D56" s="43">
        <f t="shared" si="6"/>
        <v>-46</v>
      </c>
      <c r="E56" s="44">
        <f t="shared" si="9"/>
        <v>-4.796663190823775</v>
      </c>
      <c r="F56" s="7"/>
      <c r="G56" s="7" t="s">
        <v>86</v>
      </c>
      <c r="H56" s="16">
        <v>16</v>
      </c>
      <c r="I56" s="16">
        <v>14</v>
      </c>
      <c r="J56" s="16">
        <f t="shared" si="7"/>
        <v>-2</v>
      </c>
      <c r="K56" s="30">
        <f t="shared" si="8"/>
        <v>-12.5</v>
      </c>
      <c r="L56" s="15"/>
      <c r="M56" s="7"/>
    </row>
    <row r="57" spans="1:13" s="10" customFormat="1" ht="11.25" customHeight="1">
      <c r="A57" s="7" t="s">
        <v>87</v>
      </c>
      <c r="B57" s="8">
        <v>18</v>
      </c>
      <c r="C57" s="8">
        <v>13</v>
      </c>
      <c r="D57" s="8">
        <f t="shared" si="6"/>
        <v>-5</v>
      </c>
      <c r="E57" s="9">
        <f t="shared" si="9"/>
        <v>-27.77777777777778</v>
      </c>
      <c r="F57" s="7"/>
      <c r="G57" s="7" t="s">
        <v>88</v>
      </c>
      <c r="H57" s="16">
        <v>232</v>
      </c>
      <c r="I57" s="16">
        <v>224</v>
      </c>
      <c r="J57" s="16">
        <f t="shared" si="7"/>
        <v>-8</v>
      </c>
      <c r="K57" s="30">
        <f t="shared" si="8"/>
        <v>-3.4482758620689653</v>
      </c>
      <c r="L57" s="12"/>
      <c r="M57" s="7"/>
    </row>
    <row r="58" spans="1:13" s="10" customFormat="1" ht="11.25" customHeight="1">
      <c r="A58" s="7" t="s">
        <v>89</v>
      </c>
      <c r="B58" s="8">
        <v>148</v>
      </c>
      <c r="C58" s="8">
        <v>144</v>
      </c>
      <c r="D58" s="8">
        <f aca="true" t="shared" si="10" ref="D58:D90">C58-B58</f>
        <v>-4</v>
      </c>
      <c r="E58" s="9">
        <f t="shared" si="9"/>
        <v>-2.7027027027027026</v>
      </c>
      <c r="F58" s="7"/>
      <c r="G58" s="17" t="s">
        <v>90</v>
      </c>
      <c r="H58" s="47">
        <v>18</v>
      </c>
      <c r="I58" s="47">
        <v>18</v>
      </c>
      <c r="J58" s="16">
        <f t="shared" si="7"/>
        <v>0</v>
      </c>
      <c r="K58" s="30">
        <f t="shared" si="8"/>
        <v>0</v>
      </c>
      <c r="L58" s="13"/>
      <c r="M58" s="7"/>
    </row>
    <row r="59" spans="1:13" s="10" customFormat="1" ht="11.25" customHeight="1">
      <c r="A59" s="7" t="s">
        <v>91</v>
      </c>
      <c r="B59" s="8">
        <v>49</v>
      </c>
      <c r="C59" s="8">
        <v>50</v>
      </c>
      <c r="D59" s="8">
        <f t="shared" si="10"/>
        <v>1</v>
      </c>
      <c r="E59" s="9">
        <f t="shared" si="9"/>
        <v>2.0408163265306123</v>
      </c>
      <c r="F59" s="7"/>
      <c r="G59" s="17" t="s">
        <v>92</v>
      </c>
      <c r="H59" s="47">
        <v>13</v>
      </c>
      <c r="I59" s="47">
        <v>13</v>
      </c>
      <c r="J59" s="16">
        <f t="shared" si="7"/>
        <v>0</v>
      </c>
      <c r="K59" s="30">
        <f t="shared" si="8"/>
        <v>0</v>
      </c>
      <c r="L59" s="15"/>
      <c r="M59" s="7"/>
    </row>
    <row r="60" spans="1:13" s="10" customFormat="1" ht="11.25" customHeight="1">
      <c r="A60" s="7" t="s">
        <v>93</v>
      </c>
      <c r="B60" s="8">
        <v>1450</v>
      </c>
      <c r="C60" s="8">
        <v>1468</v>
      </c>
      <c r="D60" s="8">
        <f t="shared" si="10"/>
        <v>18</v>
      </c>
      <c r="E60" s="9">
        <f t="shared" si="9"/>
        <v>1.2413793103448276</v>
      </c>
      <c r="F60" s="7"/>
      <c r="G60" s="7" t="s">
        <v>94</v>
      </c>
      <c r="H60" s="16">
        <v>21</v>
      </c>
      <c r="I60" s="16">
        <v>23</v>
      </c>
      <c r="J60" s="16">
        <f t="shared" si="7"/>
        <v>2</v>
      </c>
      <c r="K60" s="30">
        <f t="shared" si="8"/>
        <v>9.523809523809524</v>
      </c>
      <c r="L60" s="11"/>
      <c r="M60" s="7"/>
    </row>
    <row r="61" spans="1:13" s="10" customFormat="1" ht="11.25" customHeight="1">
      <c r="A61" s="7" t="s">
        <v>126</v>
      </c>
      <c r="B61" s="8">
        <v>146</v>
      </c>
      <c r="C61" s="8">
        <v>150</v>
      </c>
      <c r="D61" s="8">
        <f t="shared" si="10"/>
        <v>4</v>
      </c>
      <c r="E61" s="9">
        <f t="shared" si="9"/>
        <v>2.73972602739726</v>
      </c>
      <c r="F61" s="7"/>
      <c r="G61" s="7" t="s">
        <v>96</v>
      </c>
      <c r="H61" s="47">
        <v>838</v>
      </c>
      <c r="I61" s="47">
        <v>848</v>
      </c>
      <c r="J61" s="16">
        <f t="shared" si="7"/>
        <v>10</v>
      </c>
      <c r="K61" s="30">
        <f t="shared" si="8"/>
        <v>1.1933174224343674</v>
      </c>
      <c r="L61" s="11"/>
      <c r="M61" s="7"/>
    </row>
    <row r="62" spans="1:13" s="10" customFormat="1" ht="11.25" customHeight="1">
      <c r="A62" s="17" t="s">
        <v>95</v>
      </c>
      <c r="B62" s="8">
        <v>138</v>
      </c>
      <c r="C62" s="8">
        <v>125</v>
      </c>
      <c r="D62" s="8">
        <f t="shared" si="10"/>
        <v>-13</v>
      </c>
      <c r="E62" s="9">
        <f t="shared" si="9"/>
        <v>-9.420289855072463</v>
      </c>
      <c r="F62" s="7"/>
      <c r="G62" s="7" t="s">
        <v>145</v>
      </c>
      <c r="H62" s="47">
        <v>2</v>
      </c>
      <c r="I62" s="47">
        <v>2</v>
      </c>
      <c r="J62" s="16">
        <f t="shared" si="7"/>
        <v>0</v>
      </c>
      <c r="K62" s="30">
        <f t="shared" si="8"/>
        <v>0</v>
      </c>
      <c r="L62" s="11"/>
      <c r="M62" s="17"/>
    </row>
    <row r="63" spans="1:13" s="10" customFormat="1" ht="11.25" customHeight="1">
      <c r="A63" s="17" t="s">
        <v>97</v>
      </c>
      <c r="B63" s="8">
        <v>9</v>
      </c>
      <c r="C63" s="8">
        <v>10</v>
      </c>
      <c r="D63" s="8">
        <f t="shared" si="10"/>
        <v>1</v>
      </c>
      <c r="E63" s="9">
        <f t="shared" si="9"/>
        <v>11.11111111111111</v>
      </c>
      <c r="F63" s="7"/>
      <c r="G63" s="7" t="s">
        <v>99</v>
      </c>
      <c r="H63" s="47">
        <v>18</v>
      </c>
      <c r="I63" s="47">
        <v>19</v>
      </c>
      <c r="J63" s="16">
        <f t="shared" si="7"/>
        <v>1</v>
      </c>
      <c r="K63" s="30">
        <f t="shared" si="8"/>
        <v>5.555555555555555</v>
      </c>
      <c r="L63" s="15"/>
      <c r="M63" s="17"/>
    </row>
    <row r="64" spans="1:13" s="10" customFormat="1" ht="11.25" customHeight="1">
      <c r="A64" s="33" t="s">
        <v>98</v>
      </c>
      <c r="B64" s="42">
        <f>SUM(B57:B63)</f>
        <v>1958</v>
      </c>
      <c r="C64" s="42">
        <f>SUM(C57:C63)</f>
        <v>1960</v>
      </c>
      <c r="D64" s="43">
        <f t="shared" si="10"/>
        <v>2</v>
      </c>
      <c r="E64" s="44">
        <f t="shared" si="9"/>
        <v>0.10214504596527069</v>
      </c>
      <c r="F64" s="7"/>
      <c r="G64" s="7" t="s">
        <v>163</v>
      </c>
      <c r="H64" s="51">
        <v>1</v>
      </c>
      <c r="I64" s="51"/>
      <c r="J64" s="16">
        <f t="shared" si="7"/>
        <v>-1</v>
      </c>
      <c r="K64" s="30">
        <f t="shared" si="8"/>
        <v>-100</v>
      </c>
      <c r="L64" s="12"/>
      <c r="M64" s="17"/>
    </row>
    <row r="65" spans="1:13" s="10" customFormat="1" ht="11.25" customHeight="1">
      <c r="A65" s="7" t="s">
        <v>100</v>
      </c>
      <c r="B65" s="46">
        <v>478</v>
      </c>
      <c r="C65" s="46">
        <v>507</v>
      </c>
      <c r="D65" s="8">
        <f t="shared" si="10"/>
        <v>29</v>
      </c>
      <c r="E65" s="9">
        <f t="shared" si="9"/>
        <v>6.066945606694561</v>
      </c>
      <c r="F65" s="7"/>
      <c r="G65" s="7" t="s">
        <v>101</v>
      </c>
      <c r="H65" s="47">
        <v>69</v>
      </c>
      <c r="I65" s="47">
        <v>66</v>
      </c>
      <c r="J65" s="16">
        <f t="shared" si="7"/>
        <v>-3</v>
      </c>
      <c r="K65" s="30">
        <f aca="true" t="shared" si="11" ref="K65:K77">J65*100/H65</f>
        <v>-4.3478260869565215</v>
      </c>
      <c r="L65" s="11"/>
      <c r="M65" s="17"/>
    </row>
    <row r="66" spans="1:13" s="10" customFormat="1" ht="11.25" customHeight="1">
      <c r="A66" s="7" t="s">
        <v>102</v>
      </c>
      <c r="B66" s="46">
        <v>2159</v>
      </c>
      <c r="C66" s="46">
        <v>1912</v>
      </c>
      <c r="D66" s="8">
        <f t="shared" si="10"/>
        <v>-247</v>
      </c>
      <c r="E66" s="9">
        <f t="shared" si="9"/>
        <v>-11.440481704492822</v>
      </c>
      <c r="F66" s="7"/>
      <c r="G66" s="7" t="s">
        <v>103</v>
      </c>
      <c r="H66" s="47">
        <v>101</v>
      </c>
      <c r="I66" s="47">
        <v>96</v>
      </c>
      <c r="J66" s="16">
        <f t="shared" si="7"/>
        <v>-5</v>
      </c>
      <c r="K66" s="30">
        <f t="shared" si="11"/>
        <v>-4.9504950495049505</v>
      </c>
      <c r="L66" s="11"/>
      <c r="M66" s="17"/>
    </row>
    <row r="67" spans="1:13" s="10" customFormat="1" ht="11.25" customHeight="1">
      <c r="A67" s="7" t="s">
        <v>104</v>
      </c>
      <c r="B67" s="8">
        <v>709</v>
      </c>
      <c r="C67" s="8">
        <v>669</v>
      </c>
      <c r="D67" s="8">
        <f t="shared" si="10"/>
        <v>-40</v>
      </c>
      <c r="E67" s="9">
        <f t="shared" si="9"/>
        <v>-5.6417489421720735</v>
      </c>
      <c r="F67" s="7"/>
      <c r="G67" s="7" t="s">
        <v>105</v>
      </c>
      <c r="H67" s="47">
        <v>288</v>
      </c>
      <c r="I67" s="47">
        <v>314</v>
      </c>
      <c r="J67" s="16">
        <f t="shared" si="7"/>
        <v>26</v>
      </c>
      <c r="K67" s="30">
        <f t="shared" si="11"/>
        <v>9.027777777777779</v>
      </c>
      <c r="L67" s="11"/>
      <c r="M67" s="17"/>
    </row>
    <row r="68" spans="1:13" s="10" customFormat="1" ht="11.25" customHeight="1">
      <c r="A68" s="17" t="s">
        <v>106</v>
      </c>
      <c r="B68" s="8">
        <v>1191</v>
      </c>
      <c r="C68" s="8">
        <v>1263</v>
      </c>
      <c r="D68" s="8">
        <f t="shared" si="10"/>
        <v>72</v>
      </c>
      <c r="E68" s="9">
        <f t="shared" si="9"/>
        <v>6.045340050377834</v>
      </c>
      <c r="F68" s="7"/>
      <c r="G68" s="7" t="s">
        <v>109</v>
      </c>
      <c r="H68" s="47">
        <v>7</v>
      </c>
      <c r="I68" s="47">
        <v>7</v>
      </c>
      <c r="J68" s="16">
        <f aca="true" t="shared" si="12" ref="J68:J77">I68-H68</f>
        <v>0</v>
      </c>
      <c r="K68" s="30">
        <f t="shared" si="11"/>
        <v>0</v>
      </c>
      <c r="L68" s="11"/>
      <c r="M68" s="17"/>
    </row>
    <row r="69" spans="1:13" s="10" customFormat="1" ht="11.25" customHeight="1">
      <c r="A69" s="7" t="s">
        <v>108</v>
      </c>
      <c r="B69" s="8">
        <v>987</v>
      </c>
      <c r="C69" s="8">
        <v>926</v>
      </c>
      <c r="D69" s="8">
        <f t="shared" si="10"/>
        <v>-61</v>
      </c>
      <c r="E69" s="9">
        <f t="shared" si="9"/>
        <v>-6.180344478216819</v>
      </c>
      <c r="F69" s="7"/>
      <c r="G69" s="7" t="s">
        <v>111</v>
      </c>
      <c r="H69" s="16">
        <v>1872</v>
      </c>
      <c r="I69" s="16">
        <v>1754</v>
      </c>
      <c r="J69" s="16">
        <f t="shared" si="12"/>
        <v>-118</v>
      </c>
      <c r="K69" s="30">
        <f t="shared" si="11"/>
        <v>-6.303418803418803</v>
      </c>
      <c r="L69" s="11"/>
      <c r="M69" s="17"/>
    </row>
    <row r="70" spans="1:13" s="10" customFormat="1" ht="11.25" customHeight="1">
      <c r="A70" s="7" t="s">
        <v>110</v>
      </c>
      <c r="B70" s="46">
        <v>1011</v>
      </c>
      <c r="C70" s="46">
        <v>955</v>
      </c>
      <c r="D70" s="8">
        <f t="shared" si="10"/>
        <v>-56</v>
      </c>
      <c r="E70" s="9">
        <f t="shared" si="9"/>
        <v>-5.539070227497527</v>
      </c>
      <c r="F70" s="7"/>
      <c r="G70" s="17" t="s">
        <v>113</v>
      </c>
      <c r="H70" s="16">
        <v>17</v>
      </c>
      <c r="I70" s="16">
        <v>15</v>
      </c>
      <c r="J70" s="16">
        <f t="shared" si="12"/>
        <v>-2</v>
      </c>
      <c r="K70" s="30">
        <f t="shared" si="11"/>
        <v>-11.764705882352942</v>
      </c>
      <c r="L70" s="11"/>
      <c r="M70" s="7"/>
    </row>
    <row r="71" spans="1:13" s="10" customFormat="1" ht="11.25" customHeight="1">
      <c r="A71" s="7" t="s">
        <v>112</v>
      </c>
      <c r="B71" s="8">
        <v>661</v>
      </c>
      <c r="C71" s="8">
        <v>670</v>
      </c>
      <c r="D71" s="8">
        <f t="shared" si="10"/>
        <v>9</v>
      </c>
      <c r="E71" s="9">
        <f t="shared" si="9"/>
        <v>1.361573373676248</v>
      </c>
      <c r="F71" s="7"/>
      <c r="G71" s="17" t="s">
        <v>115</v>
      </c>
      <c r="H71" s="16">
        <v>2</v>
      </c>
      <c r="I71" s="16">
        <v>1</v>
      </c>
      <c r="J71" s="16">
        <f t="shared" si="12"/>
        <v>-1</v>
      </c>
      <c r="K71" s="30">
        <f t="shared" si="11"/>
        <v>-50</v>
      </c>
      <c r="L71" s="11"/>
      <c r="M71" s="7"/>
    </row>
    <row r="72" spans="1:13" s="10" customFormat="1" ht="11.25" customHeight="1">
      <c r="A72" s="7" t="s">
        <v>159</v>
      </c>
      <c r="B72" s="8">
        <v>0</v>
      </c>
      <c r="C72" s="8">
        <v>0</v>
      </c>
      <c r="D72" s="8">
        <v>0</v>
      </c>
      <c r="E72" s="9" t="s">
        <v>160</v>
      </c>
      <c r="F72" s="7"/>
      <c r="G72" s="33" t="s">
        <v>117</v>
      </c>
      <c r="H72" s="34">
        <f>SUM(H47:H71)</f>
        <v>3851</v>
      </c>
      <c r="I72" s="34">
        <f>SUM(I47:I71)</f>
        <v>3750</v>
      </c>
      <c r="J72" s="35">
        <f t="shared" si="12"/>
        <v>-101</v>
      </c>
      <c r="K72" s="36">
        <f t="shared" si="11"/>
        <v>-2.622695403791223</v>
      </c>
      <c r="L72" s="11"/>
      <c r="M72" s="7"/>
    </row>
    <row r="73" spans="1:13" s="10" customFormat="1" ht="11.25" customHeight="1">
      <c r="A73" s="7" t="s">
        <v>114</v>
      </c>
      <c r="B73" s="8">
        <v>343</v>
      </c>
      <c r="C73" s="8">
        <v>319</v>
      </c>
      <c r="D73" s="8">
        <f t="shared" si="10"/>
        <v>-24</v>
      </c>
      <c r="E73" s="9">
        <f t="shared" si="9"/>
        <v>-6.997084548104956</v>
      </c>
      <c r="F73" s="7"/>
      <c r="G73" s="7" t="s">
        <v>119</v>
      </c>
      <c r="H73" s="47">
        <v>14</v>
      </c>
      <c r="I73" s="47">
        <v>12</v>
      </c>
      <c r="J73" s="16">
        <f t="shared" si="12"/>
        <v>-2</v>
      </c>
      <c r="K73" s="30">
        <f t="shared" si="11"/>
        <v>-14.285714285714286</v>
      </c>
      <c r="L73" s="11"/>
      <c r="M73" s="7"/>
    </row>
    <row r="74" spans="1:13" s="10" customFormat="1" ht="11.25" customHeight="1">
      <c r="A74" s="7" t="s">
        <v>116</v>
      </c>
      <c r="B74" s="8">
        <v>1047</v>
      </c>
      <c r="C74" s="8">
        <v>1109</v>
      </c>
      <c r="D74" s="8">
        <f t="shared" si="10"/>
        <v>62</v>
      </c>
      <c r="E74" s="9">
        <f t="shared" si="9"/>
        <v>5.921680993314231</v>
      </c>
      <c r="F74" s="7"/>
      <c r="G74" s="7" t="s">
        <v>121</v>
      </c>
      <c r="H74" s="16">
        <v>1</v>
      </c>
      <c r="I74" s="16">
        <v>1</v>
      </c>
      <c r="J74" s="16">
        <f t="shared" si="12"/>
        <v>0</v>
      </c>
      <c r="K74" s="30">
        <f t="shared" si="11"/>
        <v>0</v>
      </c>
      <c r="L74" s="11"/>
      <c r="M74" s="7"/>
    </row>
    <row r="75" spans="1:13" s="10" customFormat="1" ht="11.25" customHeight="1">
      <c r="A75" s="7" t="s">
        <v>118</v>
      </c>
      <c r="B75" s="8">
        <v>186</v>
      </c>
      <c r="C75" s="8">
        <v>189</v>
      </c>
      <c r="D75" s="8">
        <f t="shared" si="10"/>
        <v>3</v>
      </c>
      <c r="E75" s="9">
        <f t="shared" si="9"/>
        <v>1.6129032258064515</v>
      </c>
      <c r="F75" s="7"/>
      <c r="G75" s="7" t="s">
        <v>123</v>
      </c>
      <c r="H75" s="16">
        <v>5</v>
      </c>
      <c r="I75" s="16">
        <v>3</v>
      </c>
      <c r="J75" s="16">
        <f t="shared" si="12"/>
        <v>-2</v>
      </c>
      <c r="K75" s="30">
        <f t="shared" si="11"/>
        <v>-40</v>
      </c>
      <c r="L75" s="11"/>
      <c r="M75" s="7"/>
    </row>
    <row r="76" spans="1:13" s="10" customFormat="1" ht="11.25" customHeight="1">
      <c r="A76" s="38" t="s">
        <v>120</v>
      </c>
      <c r="B76" s="43">
        <f>SUM(B65:B75)</f>
        <v>8772</v>
      </c>
      <c r="C76" s="43">
        <f>SUM(C65:C75)</f>
        <v>8519</v>
      </c>
      <c r="D76" s="43">
        <f t="shared" si="10"/>
        <v>-253</v>
      </c>
      <c r="E76" s="44">
        <f t="shared" si="9"/>
        <v>-2.8841769265845874</v>
      </c>
      <c r="F76" s="7"/>
      <c r="G76" s="7" t="s">
        <v>125</v>
      </c>
      <c r="H76" s="16">
        <v>12</v>
      </c>
      <c r="I76" s="16">
        <v>13</v>
      </c>
      <c r="J76" s="16">
        <f t="shared" si="12"/>
        <v>1</v>
      </c>
      <c r="K76" s="30">
        <f t="shared" si="11"/>
        <v>8.333333333333334</v>
      </c>
      <c r="L76" s="11"/>
      <c r="M76" s="7"/>
    </row>
    <row r="77" spans="1:13" s="10" customFormat="1" ht="11.25" customHeight="1">
      <c r="A77" s="17" t="s">
        <v>122</v>
      </c>
      <c r="B77" s="46">
        <v>9</v>
      </c>
      <c r="C77" s="46">
        <v>9</v>
      </c>
      <c r="D77" s="8">
        <f t="shared" si="10"/>
        <v>0</v>
      </c>
      <c r="E77" s="9">
        <f t="shared" si="9"/>
        <v>0</v>
      </c>
      <c r="F77" s="7"/>
      <c r="G77" s="7" t="s">
        <v>164</v>
      </c>
      <c r="H77" s="16">
        <v>1</v>
      </c>
      <c r="I77" s="16">
        <v>1</v>
      </c>
      <c r="J77" s="16">
        <f t="shared" si="12"/>
        <v>0</v>
      </c>
      <c r="K77" s="30">
        <f t="shared" si="11"/>
        <v>0</v>
      </c>
      <c r="L77" s="11"/>
      <c r="M77" s="7"/>
    </row>
    <row r="78" spans="1:13" s="10" customFormat="1" ht="11.25" customHeight="1">
      <c r="A78" s="17" t="s">
        <v>124</v>
      </c>
      <c r="B78" s="46">
        <v>81</v>
      </c>
      <c r="C78" s="46">
        <v>89</v>
      </c>
      <c r="D78" s="8">
        <f t="shared" si="10"/>
        <v>8</v>
      </c>
      <c r="E78" s="9">
        <f t="shared" si="9"/>
        <v>9.876543209876543</v>
      </c>
      <c r="F78" s="7"/>
      <c r="G78" s="52" t="s">
        <v>107</v>
      </c>
      <c r="H78" s="51">
        <v>131</v>
      </c>
      <c r="I78" s="51">
        <v>139</v>
      </c>
      <c r="J78" s="53">
        <f>I78-H78</f>
        <v>8</v>
      </c>
      <c r="K78" s="30">
        <f>J78*100/H78</f>
        <v>6.106870229007634</v>
      </c>
      <c r="L78" s="11"/>
      <c r="M78" s="7"/>
    </row>
    <row r="79" spans="1:13" s="10" customFormat="1" ht="11.25" customHeight="1">
      <c r="A79" s="38" t="s">
        <v>128</v>
      </c>
      <c r="B79" s="35">
        <f>SUM(B77:B78)</f>
        <v>90</v>
      </c>
      <c r="C79" s="35">
        <f>SUM(C77:C78)</f>
        <v>98</v>
      </c>
      <c r="D79" s="43">
        <f t="shared" si="10"/>
        <v>8</v>
      </c>
      <c r="E79" s="44">
        <f t="shared" si="9"/>
        <v>8.88888888888889</v>
      </c>
      <c r="F79" s="7"/>
      <c r="G79" s="33" t="s">
        <v>127</v>
      </c>
      <c r="H79" s="35">
        <f>SUM(H73:H78)</f>
        <v>164</v>
      </c>
      <c r="I79" s="35">
        <f>SUM(I73:I78)</f>
        <v>169</v>
      </c>
      <c r="J79" s="35">
        <f>I79-H79</f>
        <v>5</v>
      </c>
      <c r="K79" s="37">
        <f>J79*100/H79</f>
        <v>3.048780487804878</v>
      </c>
      <c r="L79" s="11"/>
      <c r="M79" s="7"/>
    </row>
    <row r="80" spans="1:13" s="10" customFormat="1" ht="11.25" customHeight="1">
      <c r="A80" s="17" t="s">
        <v>129</v>
      </c>
      <c r="B80" s="16">
        <v>14</v>
      </c>
      <c r="C80" s="16">
        <v>7</v>
      </c>
      <c r="D80" s="8">
        <f t="shared" si="10"/>
        <v>-7</v>
      </c>
      <c r="E80" s="9">
        <f t="shared" si="9"/>
        <v>-50</v>
      </c>
      <c r="F80" s="7"/>
      <c r="G80" s="7" t="s">
        <v>130</v>
      </c>
      <c r="H80" s="16">
        <v>10</v>
      </c>
      <c r="I80" s="16">
        <v>6</v>
      </c>
      <c r="J80" s="16">
        <f>I80-H80</f>
        <v>-4</v>
      </c>
      <c r="K80" s="30">
        <f>J80*100/H80</f>
        <v>-40</v>
      </c>
      <c r="L80" s="11"/>
      <c r="M80" s="7"/>
    </row>
    <row r="81" spans="1:13" s="10" customFormat="1" ht="11.25" customHeight="1">
      <c r="A81" s="17" t="s">
        <v>131</v>
      </c>
      <c r="B81" s="16">
        <v>39</v>
      </c>
      <c r="C81" s="16">
        <v>33</v>
      </c>
      <c r="D81" s="8">
        <f t="shared" si="10"/>
        <v>-6</v>
      </c>
      <c r="E81" s="9">
        <f t="shared" si="9"/>
        <v>-15.384615384615385</v>
      </c>
      <c r="F81" s="17"/>
      <c r="G81" s="7" t="s">
        <v>162</v>
      </c>
      <c r="H81" s="16">
        <v>1</v>
      </c>
      <c r="I81" s="16">
        <v>1</v>
      </c>
      <c r="J81" s="16">
        <v>0</v>
      </c>
      <c r="K81" s="16">
        <v>0</v>
      </c>
      <c r="L81" s="11"/>
      <c r="M81" s="7"/>
    </row>
    <row r="82" spans="1:13" s="10" customFormat="1" ht="11.25" customHeight="1">
      <c r="A82" s="17" t="s">
        <v>132</v>
      </c>
      <c r="B82" s="16">
        <v>1</v>
      </c>
      <c r="C82" s="16">
        <v>0</v>
      </c>
      <c r="D82" s="8">
        <f t="shared" si="10"/>
        <v>-1</v>
      </c>
      <c r="E82" s="9">
        <f t="shared" si="9"/>
        <v>-100</v>
      </c>
      <c r="F82" s="17"/>
      <c r="G82" s="33" t="s">
        <v>133</v>
      </c>
      <c r="H82" s="34">
        <f>SUM(H80:H81)</f>
        <v>11</v>
      </c>
      <c r="I82" s="34">
        <f>SUM(I80:I81)</f>
        <v>7</v>
      </c>
      <c r="J82" s="35">
        <f>I82-H82</f>
        <v>-4</v>
      </c>
      <c r="K82" s="37">
        <f>J82*100/H82</f>
        <v>-36.36363636363637</v>
      </c>
      <c r="L82" s="11"/>
      <c r="M82" s="7"/>
    </row>
    <row r="83" spans="1:13" s="10" customFormat="1" ht="11.25" customHeight="1">
      <c r="A83" s="17" t="s">
        <v>134</v>
      </c>
      <c r="B83" s="16">
        <v>1637</v>
      </c>
      <c r="C83" s="16">
        <v>1615</v>
      </c>
      <c r="D83" s="8">
        <f t="shared" si="10"/>
        <v>-22</v>
      </c>
      <c r="E83" s="9">
        <f aca="true" t="shared" si="13" ref="E83:E90">D83*100/B83</f>
        <v>-1.3439218081857056</v>
      </c>
      <c r="F83" s="17"/>
      <c r="L83" s="11"/>
      <c r="M83" s="7"/>
    </row>
    <row r="84" spans="1:13" s="10" customFormat="1" ht="11.25" customHeight="1">
      <c r="A84" s="38" t="s">
        <v>135</v>
      </c>
      <c r="B84" s="35">
        <f>SUM(B80:B83)</f>
        <v>1691</v>
      </c>
      <c r="C84" s="35">
        <f>SUM(C80:C83)</f>
        <v>1655</v>
      </c>
      <c r="D84" s="43">
        <f t="shared" si="10"/>
        <v>-36</v>
      </c>
      <c r="E84" s="44">
        <f t="shared" si="13"/>
        <v>-2.1289178001182734</v>
      </c>
      <c r="F84" s="17"/>
      <c r="L84" s="11"/>
      <c r="M84" s="7"/>
    </row>
    <row r="85" spans="1:13" s="10" customFormat="1" ht="11.25" customHeight="1">
      <c r="A85" s="17" t="s">
        <v>5</v>
      </c>
      <c r="B85" s="16">
        <v>4</v>
      </c>
      <c r="C85" s="16">
        <v>14</v>
      </c>
      <c r="D85" s="16">
        <f t="shared" si="10"/>
        <v>10</v>
      </c>
      <c r="E85" s="30">
        <f t="shared" si="13"/>
        <v>250</v>
      </c>
      <c r="L85" s="11"/>
      <c r="M85" s="7"/>
    </row>
    <row r="86" spans="1:13" s="10" customFormat="1" ht="11.25" customHeight="1">
      <c r="A86" s="17" t="s">
        <v>174</v>
      </c>
      <c r="B86" s="16">
        <v>0</v>
      </c>
      <c r="C86" s="16">
        <v>1</v>
      </c>
      <c r="D86" s="16">
        <f t="shared" si="10"/>
        <v>1</v>
      </c>
      <c r="E86" s="9" t="s">
        <v>160</v>
      </c>
      <c r="F86" s="19"/>
      <c r="J86" s="19"/>
      <c r="K86" s="19"/>
      <c r="L86" s="11"/>
      <c r="M86" s="7"/>
    </row>
    <row r="87" spans="1:13" s="10" customFormat="1" ht="11.25" customHeight="1">
      <c r="A87" s="17" t="s">
        <v>173</v>
      </c>
      <c r="B87" s="16">
        <v>0</v>
      </c>
      <c r="C87" s="16">
        <v>1</v>
      </c>
      <c r="D87" s="16">
        <f t="shared" si="10"/>
        <v>1</v>
      </c>
      <c r="E87" s="9" t="s">
        <v>160</v>
      </c>
      <c r="F87" s="19"/>
      <c r="G87" s="38"/>
      <c r="H87" s="35"/>
      <c r="I87" s="35"/>
      <c r="J87" s="35"/>
      <c r="K87" s="37"/>
      <c r="L87" s="15"/>
      <c r="M87" s="7"/>
    </row>
    <row r="88" spans="1:13" s="10" customFormat="1" ht="11.25" customHeight="1">
      <c r="A88" s="17" t="s">
        <v>7</v>
      </c>
      <c r="B88" s="16">
        <v>2</v>
      </c>
      <c r="C88" s="16">
        <v>1</v>
      </c>
      <c r="D88" s="16">
        <f t="shared" si="10"/>
        <v>-1</v>
      </c>
      <c r="E88" s="30">
        <f t="shared" si="13"/>
        <v>-50</v>
      </c>
      <c r="F88" s="19"/>
      <c r="G88" s="41" t="s">
        <v>146</v>
      </c>
      <c r="H88" s="39">
        <v>8</v>
      </c>
      <c r="I88" s="39">
        <v>6</v>
      </c>
      <c r="J88" s="39">
        <f>I88-H88</f>
        <v>-2</v>
      </c>
      <c r="K88" s="40">
        <f>J88*100/H88</f>
        <v>-25</v>
      </c>
      <c r="L88" s="15"/>
      <c r="M88" s="7"/>
    </row>
    <row r="89" spans="1:13" s="10" customFormat="1" ht="11.25" customHeight="1">
      <c r="A89" s="7" t="s">
        <v>143</v>
      </c>
      <c r="B89" s="8">
        <v>2</v>
      </c>
      <c r="C89" s="8">
        <v>0</v>
      </c>
      <c r="D89" s="16">
        <f t="shared" si="10"/>
        <v>-2</v>
      </c>
      <c r="E89" s="30">
        <f t="shared" si="13"/>
        <v>-100</v>
      </c>
      <c r="F89" s="19"/>
      <c r="I89" s="22"/>
      <c r="L89" s="11"/>
      <c r="M89" s="7"/>
    </row>
    <row r="90" spans="1:13" s="10" customFormat="1" ht="11.25" customHeight="1" thickBot="1">
      <c r="A90" s="28" t="s">
        <v>9</v>
      </c>
      <c r="B90" s="29">
        <f>SUM(B85:B89)</f>
        <v>8</v>
      </c>
      <c r="C90" s="29">
        <f>SUM(C85:C89)</f>
        <v>17</v>
      </c>
      <c r="D90" s="29">
        <f t="shared" si="10"/>
        <v>9</v>
      </c>
      <c r="E90" s="31">
        <f t="shared" si="13"/>
        <v>112.5</v>
      </c>
      <c r="F90" s="27"/>
      <c r="G90" s="28" t="s">
        <v>136</v>
      </c>
      <c r="H90" s="29">
        <f>B12+B28+B36+B46+B48+B50+B56+B64+B76+B79+B84+B90+H10+H17+H29+H32+H41+H46+H72+H79+H82+H87+H88+H34</f>
        <v>29024</v>
      </c>
      <c r="I90" s="29">
        <f>C12+C28+C36+C46+C48+C50+C56+C64+C76+C79+C84+C90+I10+I17+I29+I32+I41+I46+I72+I79+I82+I87+I88+I34</f>
        <v>28666</v>
      </c>
      <c r="J90" s="29">
        <f>I90-H90</f>
        <v>-358</v>
      </c>
      <c r="K90" s="31">
        <f>J90*100/H90</f>
        <v>-1.2334619625137817</v>
      </c>
      <c r="L90" s="15"/>
      <c r="M90" s="7"/>
    </row>
    <row r="91" spans="1:13" s="10" customFormat="1" ht="11.25" customHeight="1">
      <c r="A91" s="7" t="s">
        <v>155</v>
      </c>
      <c r="F91" s="19"/>
      <c r="G91" s="21"/>
      <c r="H91" s="22"/>
      <c r="I91" s="22"/>
      <c r="J91" s="22"/>
      <c r="K91" s="18"/>
      <c r="L91" s="15"/>
      <c r="M91" s="7"/>
    </row>
    <row r="92" spans="6:13" s="10" customFormat="1" ht="11.25" customHeight="1">
      <c r="F92" s="19"/>
      <c r="J92"/>
      <c r="K92"/>
      <c r="L92" s="25"/>
      <c r="M92" s="7"/>
    </row>
    <row r="93" spans="6:13" s="10" customFormat="1" ht="11.25" customHeight="1">
      <c r="F93" s="20"/>
      <c r="K93" s="19"/>
      <c r="M93" s="7"/>
    </row>
    <row r="94" spans="6:13" s="10" customFormat="1" ht="11.25" customHeight="1">
      <c r="F94"/>
      <c r="G94"/>
      <c r="H94"/>
      <c r="I94"/>
      <c r="J94"/>
      <c r="K94"/>
      <c r="L94"/>
      <c r="M94" s="7"/>
    </row>
    <row r="95" spans="6:13" s="10" customFormat="1" ht="11.25" customHeight="1">
      <c r="F95"/>
      <c r="G95"/>
      <c r="H95"/>
      <c r="I95"/>
      <c r="J95"/>
      <c r="K95"/>
      <c r="M95" s="7"/>
    </row>
    <row r="96" ht="12.75" customHeight="1">
      <c r="M96" s="17"/>
    </row>
    <row r="97" ht="12.75" customHeight="1">
      <c r="M97" s="7"/>
    </row>
    <row r="98" spans="2:13" ht="12.75" customHeight="1">
      <c r="B98" s="10"/>
      <c r="C98" s="10"/>
      <c r="D98" s="10"/>
      <c r="E98" s="10"/>
      <c r="M98" s="7"/>
    </row>
    <row r="99" spans="1:13" ht="12.75" customHeight="1">
      <c r="A99" s="10"/>
      <c r="B99" s="10"/>
      <c r="C99" s="10"/>
      <c r="D99" s="10"/>
      <c r="E99" s="10"/>
      <c r="M99" s="7"/>
    </row>
    <row r="100" spans="1:13" ht="12.75" customHeight="1">
      <c r="A100" s="10"/>
      <c r="B100" s="10"/>
      <c r="C100" s="10"/>
      <c r="D100" s="10"/>
      <c r="E100" s="19"/>
      <c r="M100" s="7"/>
    </row>
    <row r="101" ht="12.75" customHeight="1">
      <c r="M101" s="7"/>
    </row>
    <row r="102" ht="12.75" customHeight="1">
      <c r="M102" s="7"/>
    </row>
    <row r="103" ht="12.75" customHeight="1">
      <c r="M103" s="7"/>
    </row>
    <row r="104" ht="12.75" customHeight="1">
      <c r="M104" s="7"/>
    </row>
    <row r="105" ht="12.75" customHeight="1">
      <c r="M105" s="7"/>
    </row>
    <row r="106" ht="12.75" customHeight="1">
      <c r="M106" s="7"/>
    </row>
    <row r="107" ht="12.75" customHeight="1">
      <c r="M107" s="7"/>
    </row>
    <row r="108" ht="12.75" customHeight="1">
      <c r="M108" s="7"/>
    </row>
    <row r="109" ht="12.75" customHeight="1">
      <c r="M109" s="7"/>
    </row>
    <row r="110" ht="12.75" customHeight="1">
      <c r="M110" s="7"/>
    </row>
    <row r="111" ht="12.75" customHeight="1">
      <c r="M111" s="7"/>
    </row>
    <row r="112" ht="12.75" customHeight="1">
      <c r="M112" s="7"/>
    </row>
    <row r="113" ht="12.75" customHeight="1">
      <c r="M113" s="7"/>
    </row>
    <row r="114" ht="12.75" customHeight="1">
      <c r="M114" s="7"/>
    </row>
    <row r="115" ht="12.75" customHeight="1">
      <c r="M115" s="7"/>
    </row>
    <row r="116" ht="12.75" customHeight="1">
      <c r="M116" s="7"/>
    </row>
    <row r="117" ht="12.75" customHeight="1">
      <c r="M117" s="7"/>
    </row>
    <row r="118" ht="12.75" customHeight="1">
      <c r="M118" s="17"/>
    </row>
    <row r="119" ht="12.75" customHeight="1">
      <c r="M119" s="17"/>
    </row>
    <row r="120" ht="12.75" customHeight="1">
      <c r="M120" s="7"/>
    </row>
    <row r="121" ht="12.75" customHeight="1">
      <c r="M121" s="7"/>
    </row>
    <row r="122" ht="12.75" customHeight="1">
      <c r="M122" s="7"/>
    </row>
    <row r="123" ht="12.75" customHeight="1">
      <c r="M123" s="7"/>
    </row>
    <row r="124" ht="12.75" customHeight="1">
      <c r="M124" s="7"/>
    </row>
    <row r="125" ht="12.75" customHeight="1">
      <c r="M125" s="7"/>
    </row>
    <row r="126" ht="12.75" customHeight="1">
      <c r="M126" s="7"/>
    </row>
    <row r="127" ht="12.75" customHeight="1">
      <c r="M127" s="49"/>
    </row>
    <row r="128" ht="12.75" customHeight="1">
      <c r="M128" s="7"/>
    </row>
    <row r="129" ht="12.75" customHeight="1">
      <c r="M129" s="7"/>
    </row>
    <row r="130" ht="12.75" customHeight="1">
      <c r="M130" s="17"/>
    </row>
    <row r="131" ht="12.75" customHeight="1">
      <c r="M131" s="17"/>
    </row>
    <row r="132" ht="12.75" customHeight="1">
      <c r="M132" s="7"/>
    </row>
    <row r="133" ht="12.75" customHeight="1">
      <c r="M133" s="7"/>
    </row>
    <row r="134" ht="12.75" customHeight="1">
      <c r="M134" s="7"/>
    </row>
    <row r="135" ht="12.75" customHeight="1">
      <c r="M135" s="7"/>
    </row>
    <row r="136" ht="12.75" customHeight="1">
      <c r="M136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  <ignoredErrors>
    <ignoredError sqref="B12:C12 H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Quesada G Cristina  PROMOCIO ECONOMICA</dc:creator>
  <cp:keywords/>
  <dc:description/>
  <cp:lastModifiedBy>Usuario de Windows</cp:lastModifiedBy>
  <cp:lastPrinted>2017-04-24T14:43:31Z</cp:lastPrinted>
  <dcterms:created xsi:type="dcterms:W3CDTF">2021-07-05T09:46:01Z</dcterms:created>
  <dcterms:modified xsi:type="dcterms:W3CDTF">2022-06-21T06:33:26Z</dcterms:modified>
  <cp:category/>
  <cp:version/>
  <cp:contentType/>
  <cp:contentStatus/>
</cp:coreProperties>
</file>